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'стр1'!$A$2:$DC$105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<sst xmlns="http://schemas.openxmlformats.org/spreadsheetml/2006/main" count="756" uniqueCount="334">
  <si>
    <t>ОТЧЕТ ОБ ИСПОЛНЕНИИ БЮДЖЕТА</t>
  </si>
  <si>
    <t>КОДЫ</t>
  </si>
  <si>
    <t>Форма по ОКУД</t>
  </si>
  <si>
    <t>0503117</t>
  </si>
  <si>
    <t xml:space="preserve">на 1 </t>
  </si>
  <si>
    <t>июля</t>
  </si>
  <si>
    <t>г.</t>
  </si>
  <si>
    <t>Дата</t>
  </si>
  <si>
    <t>01.07.2020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</si>
  <si>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</si>
  <si>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</si>
  <si>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</si>
  <si>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</si>
  <si>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</si>
  <si>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</si>
  <si>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</si>
  <si>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</si>
  <si>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</si>
  <si>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</si>
  <si>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</si>
  <si>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</si>
  <si>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</si>
  <si>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</si>
  <si>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</si>
  <si>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</si>
  <si>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</si>
  <si>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</si>
  <si>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</si>
  <si>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</si>
  <si>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</si>
  <si>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</si>
  <si>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</si>
  <si>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</si>
  <si>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</si>
  <si>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</si>
  <si>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</si>
  <si>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</si>
  <si>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</si>
  <si>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</si>
  <si>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</si>
  <si>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</si>
  <si>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</si>
  <si>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</si>
  <si>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</si>
  <si>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</si>
  <si>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</si>
  <si>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</si>
  <si>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</si>
  <si>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</si>
  <si>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</si>
  <si>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</si>
  <si>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</si>
  <si>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</si>
  <si>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</si>
  <si>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</si>
  <si>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</si>
  <si>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</si>
  <si>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</si>
  <si>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</si>
  <si>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</si>
  <si>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</si>
  <si>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</si>
  <si>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</si>
  <si>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</si>
  <si>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</si>
  <si>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</si>
  <si>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</si>
  <si>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</si>
  <si>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</si>
  <si>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</si>
  <si>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</si>
  <si>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</si>
  <si>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</si>
  <si>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</si>
  <si>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</si>
  <si>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</si>
  <si>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</si>
  <si>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</si>
  <si>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</si>
  <si>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</si>
  <si>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</si>
  <si>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</si>
  <si>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</si>
  <si>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</si>
  <si>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</si>
  <si>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</si>
  <si>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</si>
  <si>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</si>
  <si>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</si>
  <si>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</si>
  <si>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</si>
  <si>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</si>
  <si>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</si>
  <si>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</si>
  <si>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</si>
  <si>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</si>
  <si>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</si>
  <si>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</si>
  <si>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</si>
  <si>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</si>
  <si>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</si>
  <si>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</si>
  <si>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</si>
  <si>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</si>
  <si>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</si>
  <si>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</si>
  <si>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</si>
  <si>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</si>
  <si>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</si>
  <si>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</si>
  <si>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</si>
  <si>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</si>
  <si>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</si>
  <si>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</si>
  <si>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</si>
  <si>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</si>
  <si>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</si>
  <si>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</si>
  <si>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</si>
  <si>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</si>
  <si>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</si>
  <si>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</si>
  <si>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</si>
  <si>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</si>
  <si>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</si>
  <si>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</si>
  <si>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</si>
  <si>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</si>
  <si>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</si>
  <si>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</si>
  <si>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</si>
  <si>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</si>
  <si>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</si>
  <si>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</si>
  <si>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</si>
  <si>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</si>
  <si>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</si>
  <si>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</si>
  <si>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</si>
  <si>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</si>
  <si>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</si>
  <si>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</si>
  <si>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</si>
  <si>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</si>
  <si>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</si>
  <si>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</si>
  <si>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</si>
  <si>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</si>
  <si>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</si>
  <si>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</si>
  <si>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</si>
  <si>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</si>
  <si>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</si>
  <si>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</si>
  <si>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</si>
  <si>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</si>
  <si>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</si>
  <si>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</si>
  <si>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</si>
  <si>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</si>
  <si>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</si>
  <si>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</si>
  <si>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</si>
  <si>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</si>
  <si>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</si>
  <si>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</si>
  <si>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</si>
  <si>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</si>
  <si>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</si>
  <si>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</si>
  <si>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</si>
  <si>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</si>
  <si>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</si>
  <si>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161 1 16 33050 10 6000 140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</si>
  <si>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</si>
  <si>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</si>
  <si>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</si>
  <si>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</si>
  <si>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</si>
  <si>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</si>
  <si>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</si>
  <si>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</si>
  <si>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</si>
  <si>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</si>
  <si>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</si>
  <si>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</si>
  <si>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</si>
  <si>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</si>
  <si>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</si>
  <si>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</si>
  <si>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</si>
  <si>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</si>
  <si>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</si>
  <si>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</si>
  <si>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</si>
  <si>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</si>
  <si>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</si>
  <si>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</si>
  <si>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</si>
  <si>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</si>
  <si>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</si>
  <si>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</si>
  <si>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</si>
  <si>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</si>
  <si>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</si>
  <si>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</si>
  <si>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</si>
  <si>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</si>
  <si>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</si>
  <si>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</si>
  <si>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</si>
  <si>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</si>
  <si>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</si>
  <si>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</si>
  <si>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</si>
  <si>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</si>
  <si>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</si>
  <si>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</si>
  <si>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</si>
  <si>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</si>
  <si>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</si>
  <si>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</si>
  <si>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</si>
  <si>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</si>
  <si>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</si>
  <si>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</si>
  <si>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</si>
  <si>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</si>
  <si>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</si>
  <si>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</si>
  <si>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</si>
  <si>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</si>
  <si>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</si>
  <si>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</si>
  <si>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</si>
  <si>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</si>
  <si>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</si>
  <si>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</si>
  <si>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</si>
  <si>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</si>
  <si>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</si>
  <si>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</si>
  <si>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</si>
  <si>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</si>
  <si>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</si>
  <si>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</si>
  <si>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</si>
  <si>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</si>
  <si>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</si>
  <si>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</si>
  <si>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</si>
  <si>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</si>
  <si>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</si>
  <si>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</si>
  <si>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</si>
  <si>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</si>
  <si>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</si>
  <si>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</si>
  <si>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</si>
  <si>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</si>
  <si>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</si>
  <si>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</si>
  <si>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</si>
  <si>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</si>
  <si>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</si>
  <si>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</si>
  <si>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</si>
  <si>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</si>
  <si>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</si>
  <si>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</si>
  <si>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</si>
  <si>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</si>
  <si>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</si>
  <si>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</si>
  <si>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</si>
  <si>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</si>
  <si>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</si>
  <si>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</si>
  <si>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</si>
  <si>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</si>
  <si>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</si>
  <si>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</si>
  <si>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</si>
  <si>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</si>
  <si>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</si>
  <si>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</si>
  <si>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</si>
  <si>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</si>
  <si>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</si>
  <si>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</si>
  <si>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</si>
  <si>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</si>
  <si>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</si>
  <si>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</si>
  <si>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</si>
  <si>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</si>
  <si>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</si>
  <si>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</si>
  <si>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</si>
  <si>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</si>
  <si>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</si>
  <si>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</si>
  <si>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</si>
  <si>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</si>
  <si>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</si>
  <si>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</si>
  <si>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</si>
  <si>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</si>
  <si>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</si>
  <si>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</si>
  <si>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</si>
  <si>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</si>
  <si>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</si>
  <si>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</si>
  <si>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</si>
  <si>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</si>
  <si>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</si>
  <si>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</si>
  <si>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</si>
  <si>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</si>
  <si>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</si>
  <si>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</si>
  <si>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</si>
  <si>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</si>
  <si>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</si>
  <si>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</si>
  <si>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</si>
  <si>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</si>
  <si>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</si>
  <si>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</si>
  <si>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</si>
  <si>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06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</si>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</sst>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 vertical="top" wrapText="1"/>
    </xf>
    <xf numFmtId="166" fontId="15" fillId="0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left" vertical="top" wrapText="1"/>
    </xf>
    <xf numFmtId="164" fontId="22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vertical="top" wrapText="1"/>
    </xf>
    <xf numFmtId="167" fontId="22" fillId="0" borderId="18" xfId="0" applyNumberFormat="1" applyFont="1" applyFill="1" applyBorder="1" applyAlignment="1">
      <alignment horizontal="left" vertical="top" wrapText="1"/>
    </xf>
    <xf numFmtId="167" fontId="22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7"/>
  <sheetViews>
    <sheetView view="pageBreakPreview" zoomScaleSheetLayoutView="100" workbookViewId="0" topLeftCell="A1">
      <selection activeCell="BB11" sqref="BB11"/>
    </sheetView>
  </sheetViews>
  <sheetFormatPr defaultColWidth="1.00390625" defaultRowHeight="12.75"/>
  <cols>
    <col min="1" max="1" width="1.75390625" style="1" customWidth="1"/>
    <col min="2" max="11" width="0.5" style="1" customWidth="1"/>
    <col min="12" max="12" width="1.875" style="1" customWidth="1"/>
    <col min="13" max="15" width="0.5" style="1" customWidth="1"/>
    <col min="16" max="16" width="3.50390625" style="1" customWidth="1"/>
    <col min="17" max="18" width="0.5" style="1" customWidth="1"/>
    <col min="19" max="19" width="1.7539062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625" style="1" customWidth="1"/>
    <col min="32" max="32" width="0.875" style="1" customWidth="1"/>
    <col min="33" max="33" width="0.5" style="1" customWidth="1"/>
    <col min="34" max="34" width="1.4921875" style="1" customWidth="1"/>
    <col min="35" max="35" width="0.74609375" style="1" customWidth="1"/>
    <col min="36" max="36" width="0.5" style="1" customWidth="1"/>
    <col min="37" max="37" width="0.5" style="1" hidden="1" customWidth="1"/>
    <col min="38" max="39" width="0.5" style="1" customWidth="1"/>
    <col min="40" max="40" width="3.75390625" style="1" customWidth="1"/>
    <col min="41" max="42" width="0.5" style="1" customWidth="1"/>
    <col min="43" max="43" width="3.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3.875" style="1" customWidth="1"/>
    <col min="54" max="54" width="1.4921875" style="1" customWidth="1"/>
    <col min="55" max="55" width="2.75390625" style="1" customWidth="1"/>
    <col min="56" max="65" width="0.5" style="1" customWidth="1"/>
    <col min="66" max="66" width="0.5" style="1" hidden="1" customWidth="1"/>
    <col min="67" max="67" width="1.75390625" style="1" customWidth="1"/>
    <col min="68" max="68" width="0.5" style="1" customWidth="1"/>
    <col min="69" max="69" width="0.6171875" style="1" customWidth="1"/>
    <col min="70" max="70" width="2.75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75390625" style="1" customWidth="1"/>
    <col min="80" max="80" width="0.74609375" style="1" hidden="1" customWidth="1"/>
    <col min="81" max="81" width="1.875" style="1" customWidth="1"/>
    <col min="82" max="82" width="1.4921875" style="1" customWidth="1"/>
    <col min="83" max="83" width="0.5" style="1" customWidth="1"/>
    <col min="84" max="84" width="1.875" style="1" customWidth="1"/>
    <col min="85" max="85" width="0.5" style="1" customWidth="1"/>
    <col min="86" max="86" width="4.50390625" style="1" customWidth="1"/>
    <col min="87" max="87" width="0.6171875" style="1" hidden="1" customWidth="1"/>
    <col min="88" max="90" width="0.5" style="1" hidden="1" customWidth="1"/>
    <col min="91" max="91" width="0.875" style="1" hidden="1" customWidth="1"/>
    <col min="92" max="95" width="0.5" style="1" customWidth="1"/>
    <col min="96" max="96" width="0.875" style="1" hidden="1" customWidth="1"/>
    <col min="97" max="97" width="0.5" style="1" hidden="1" customWidth="1"/>
    <col min="98" max="99" width="0.5" style="1" customWidth="1"/>
    <col min="100" max="100" width="0.6171875" style="1" hidden="1" customWidth="1"/>
    <col min="101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2020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BB15+BB92</f>
        <v>16035100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BX15+BX92</f>
        <v>7019651.9799999995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9015448.02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10675600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</f>
        <v>4255833.68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6419766.32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319653.73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1021946.27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319653.73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1021946.27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316688.77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1024911.23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316585.39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>-BX19</f>
        <v>-316585.39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4.8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 t="s">
        <v>45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98.58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 t="s">
        <v>45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</f>
        <v>1145.41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 t="s">
        <v>45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780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365.41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 t="s">
        <v>45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 t="s">
        <v>45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1819.55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 t="s">
        <v>45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1818.6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0.95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2" ref="BB31:BB32">BB32</f>
        <v>3058400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3" ref="BX31:BX32">BX32</f>
        <v>2771164.78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4" ref="CN31:CN33">BB31-BX31</f>
        <v>287235.2200000002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2"/>
        <v>3058400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3"/>
        <v>2771164.78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4"/>
        <v>287235.2200000002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3058400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BX34+BX36+BX37</f>
        <v>2771164.78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4"/>
        <v>287235.2200000002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2767764.78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>-BX34</f>
        <v>-2767764.78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 t="s">
        <v>45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 t="s">
        <v>45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200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>
        <v>3200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6076100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1054047.5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5" ref="CN38:CN40">BB38-BX38</f>
        <v>5022052.5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543700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5081.51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5"/>
        <v>538618.49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v>543700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5081.51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5"/>
        <v>538618.49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4787.37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6" ref="CN41:CN42">-BX41</f>
        <v>-4787.37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294.14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6"/>
        <v>-294.14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5532400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1048965.99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7" ref="CN45:CN47">BB45-BX45</f>
        <v>4483434.01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1406400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>BX47</f>
        <v>952789.96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7"/>
        <v>453610.04000000004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v>1406400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>BX48+BX49</f>
        <v>952789.96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7"/>
        <v>453610.04000000004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874514.74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>-BX48</f>
        <v>-874514.74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>
        <v>78275.22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 t="s">
        <v>45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4126000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96176.03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8" ref="CN52:CN53">BB52-BX52</f>
        <v>4029823.97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v>4126000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96176.03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8"/>
        <v>4029823.97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v>92832.37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9" ref="CN54:CN55">-BX54</f>
        <v>-92832.37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3343.66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9"/>
        <v>-3343.66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0" ref="BB58:BB60">BB59</f>
        <v>49400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1" ref="BX58:BX60">BX59</f>
        <v>8700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2" ref="CN58:CN61">BB58-BX58</f>
        <v>40700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0"/>
        <v>49400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1"/>
        <v>8700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2"/>
        <v>40700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0"/>
        <v>49400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1"/>
        <v>8700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2"/>
        <v>40700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49400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8700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2"/>
        <v>40700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3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3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3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3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150100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77147.8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4" ref="CN67:CN68">BB67-BX67</f>
        <v>72952.2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150100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77147.8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4"/>
        <v>72952.2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150100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77147.8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5" ref="CN71:CN72">BB71-BX71</f>
        <v>72952.2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150100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77147.8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5"/>
        <v>72952.2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16" ref="BX73:BX75">BX74</f>
        <v>25119.87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17" ref="CN73:CN75">CN74</f>
        <v>-25119.87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18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16"/>
        <v>25119.87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17"/>
        <v>-25119.87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18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16"/>
        <v>25119.87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17"/>
        <v>-25119.87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25119.87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-25119.87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19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0" ref="CN77:CN80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19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0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0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 hidden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>
        <f>BB84</f>
        <v>0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>BX81</f>
        <v>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t="shared" si="20"/>
        <v>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 hidden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 t="s">
        <v>45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 t="s">
        <v>45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36.75" customHeight="1" hidden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f>BX83</f>
        <v>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 t="s">
        <v>45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35.25" customHeight="1" hidden="1">
      <c r="A83" s="124" t="s">
        <v>171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2" t="s">
        <v>32</v>
      </c>
      <c r="AG83" s="122"/>
      <c r="AH83" s="122"/>
      <c r="AI83" s="122"/>
      <c r="AJ83" s="122"/>
      <c r="AK83" s="37"/>
      <c r="AL83" s="75" t="s">
        <v>173</v>
      </c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1"/>
      <c r="BT83" s="71"/>
      <c r="BU83" s="71"/>
      <c r="BV83" s="71"/>
      <c r="BW83" s="71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 t="s">
        <v>45</v>
      </c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P83" s="96"/>
    </row>
    <row r="84" spans="1:120" ht="25.5" customHeight="1" hidden="1">
      <c r="A84" s="73" t="s">
        <v>174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48" t="s">
        <v>32</v>
      </c>
      <c r="AG84" s="48"/>
      <c r="AH84" s="48"/>
      <c r="AI84" s="48"/>
      <c r="AJ84" s="48"/>
      <c r="AK84" s="49"/>
      <c r="AL84" s="86" t="s">
        <v>175</v>
      </c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64">
        <f>BB85</f>
        <v>0</v>
      </c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5"/>
      <c r="BT84" s="65"/>
      <c r="BU84" s="65"/>
      <c r="BV84" s="65"/>
      <c r="BW84" s="65"/>
      <c r="BX84" s="50">
        <f>BX85</f>
        <v>0</v>
      </c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>
        <f aca="true" t="shared" si="21" ref="CN84:CN85">BB84</f>
        <v>0</v>
      </c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P84" s="96"/>
    </row>
    <row r="85" spans="1:120" ht="36.75" customHeight="1" hidden="1">
      <c r="A85" s="74" t="s">
        <v>176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36" t="s">
        <v>32</v>
      </c>
      <c r="AG85" s="36"/>
      <c r="AH85" s="36"/>
      <c r="AI85" s="36"/>
      <c r="AJ85" s="36"/>
      <c r="AK85" s="37"/>
      <c r="AL85" s="75" t="s">
        <v>177</v>
      </c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0">
        <v>0</v>
      </c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1"/>
      <c r="BT85" s="71"/>
      <c r="BU85" s="71"/>
      <c r="BV85" s="71"/>
      <c r="BW85" s="71"/>
      <c r="BX85" s="38" t="s">
        <v>45</v>
      </c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>
        <f t="shared" si="21"/>
        <v>0</v>
      </c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P85" s="96"/>
    </row>
    <row r="86" spans="1:120" ht="15.75" customHeight="1" hidden="1">
      <c r="A86" s="80" t="s">
        <v>178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41" t="s">
        <v>32</v>
      </c>
      <c r="AG86" s="41"/>
      <c r="AH86" s="41"/>
      <c r="AI86" s="41"/>
      <c r="AJ86" s="41"/>
      <c r="AK86" s="42"/>
      <c r="AL86" s="81" t="s">
        <v>179</v>
      </c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4">
        <f>BB90</f>
        <v>0</v>
      </c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43">
        <f aca="true" t="shared" si="22" ref="BX86:BX88">BX87</f>
        <v>0</v>
      </c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 t="s">
        <v>45</v>
      </c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P86" s="96"/>
    </row>
    <row r="87" spans="1:120" ht="15" customHeight="1" hidden="1">
      <c r="A87" s="73" t="s">
        <v>180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48" t="s">
        <v>32</v>
      </c>
      <c r="AG87" s="48"/>
      <c r="AH87" s="48"/>
      <c r="AI87" s="48"/>
      <c r="AJ87" s="48"/>
      <c r="AK87" s="49"/>
      <c r="AL87" s="63" t="s">
        <v>181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4" t="s">
        <v>45</v>
      </c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50">
        <f t="shared" si="22"/>
        <v>0</v>
      </c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 t="s">
        <v>45</v>
      </c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P87" s="96"/>
    </row>
    <row r="88" spans="1:120" ht="16.5" customHeight="1" hidden="1">
      <c r="A88" s="74" t="s">
        <v>182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183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>
        <f t="shared" si="22"/>
        <v>0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 t="s">
        <v>45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4" t="s">
        <v>182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36" t="s">
        <v>32</v>
      </c>
      <c r="AG89" s="36"/>
      <c r="AH89" s="36"/>
      <c r="AI89" s="36"/>
      <c r="AJ89" s="36"/>
      <c r="AK89" s="37"/>
      <c r="AL89" s="69" t="s">
        <v>185</v>
      </c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70" t="s">
        <v>45</v>
      </c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 t="s">
        <v>45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6"/>
    </row>
    <row r="90" spans="1:120" ht="15" customHeight="1" hidden="1">
      <c r="A90" s="73" t="s">
        <v>186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48" t="s">
        <v>32</v>
      </c>
      <c r="AG90" s="48"/>
      <c r="AH90" s="48"/>
      <c r="AI90" s="48"/>
      <c r="AJ90" s="48"/>
      <c r="AK90" s="49"/>
      <c r="AL90" s="86" t="s">
        <v>187</v>
      </c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64">
        <f>BB91</f>
        <v>0</v>
      </c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50">
        <f>BX91</f>
        <v>0</v>
      </c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>
        <f aca="true" t="shared" si="23" ref="CN90:CN91">BB90</f>
        <v>0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P90" s="96"/>
    </row>
    <row r="91" spans="1:120" ht="24" customHeight="1" hidden="1">
      <c r="A91" s="74" t="s">
        <v>188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36" t="s">
        <v>32</v>
      </c>
      <c r="AG91" s="36"/>
      <c r="AH91" s="36"/>
      <c r="AI91" s="36"/>
      <c r="AJ91" s="36"/>
      <c r="AK91" s="37"/>
      <c r="AL91" s="75" t="s">
        <v>189</v>
      </c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0">
        <v>0</v>
      </c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38" t="s">
        <v>45</v>
      </c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>
        <f t="shared" si="23"/>
        <v>0</v>
      </c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P91" s="96"/>
    </row>
    <row r="92" spans="1:107" ht="24.75" customHeight="1">
      <c r="A92" s="125" t="s">
        <v>190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41" t="s">
        <v>32</v>
      </c>
      <c r="AG92" s="41"/>
      <c r="AH92" s="41"/>
      <c r="AI92" s="41"/>
      <c r="AJ92" s="41"/>
      <c r="AK92" s="41"/>
      <c r="AL92" s="42" t="s">
        <v>191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3">
        <f>BB93</f>
        <v>5359500</v>
      </c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4">
        <f>BX93</f>
        <v>2763818.3</v>
      </c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126">
        <f aca="true" t="shared" si="24" ref="CN92:CN96">BB92-BX92</f>
        <v>2595681.7</v>
      </c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</row>
    <row r="93" spans="1:107" ht="24.75" customHeight="1">
      <c r="A93" s="127" t="s">
        <v>192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48" t="s">
        <v>32</v>
      </c>
      <c r="AG93" s="48"/>
      <c r="AH93" s="48"/>
      <c r="AI93" s="48"/>
      <c r="AJ93" s="48"/>
      <c r="AK93" s="48"/>
      <c r="AL93" s="49" t="s">
        <v>193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>BB94+BB97+BB102</f>
        <v>5359500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>BX94+BX97</f>
        <v>2763818.3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>
        <f t="shared" si="24"/>
        <v>2595681.7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24.75" customHeight="1">
      <c r="A94" s="127" t="s">
        <v>194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48" t="s">
        <v>32</v>
      </c>
      <c r="AG94" s="48"/>
      <c r="AH94" s="48"/>
      <c r="AI94" s="48"/>
      <c r="AJ94" s="48"/>
      <c r="AK94" s="48"/>
      <c r="AL94" s="49" t="s">
        <v>195</v>
      </c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50">
        <f aca="true" t="shared" si="25" ref="BB94:BB95">BB95</f>
        <v>5005800</v>
      </c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>
        <f aca="true" t="shared" si="26" ref="BX94:BX95">BX95</f>
        <v>2679800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1">
        <f t="shared" si="24"/>
        <v>2326000</v>
      </c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</row>
    <row r="95" spans="1:107" ht="13.5" customHeight="1">
      <c r="A95" s="54" t="s">
        <v>196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36" t="s">
        <v>32</v>
      </c>
      <c r="AG95" s="36"/>
      <c r="AH95" s="36"/>
      <c r="AI95" s="36"/>
      <c r="AJ95" s="36"/>
      <c r="AK95" s="55"/>
      <c r="AL95" s="75" t="s">
        <v>197</v>
      </c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38">
        <f t="shared" si="25"/>
        <v>5005800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f t="shared" si="26"/>
        <v>2679800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>
        <f t="shared" si="24"/>
        <v>2326000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2.5" customHeight="1">
      <c r="A96" s="68" t="s">
        <v>198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36" t="s">
        <v>32</v>
      </c>
      <c r="AG96" s="36"/>
      <c r="AH96" s="36"/>
      <c r="AI96" s="36"/>
      <c r="AJ96" s="36"/>
      <c r="AK96" s="55"/>
      <c r="AL96" s="37" t="s">
        <v>199</v>
      </c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8">
        <v>5005800</v>
      </c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>
        <v>2679800</v>
      </c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9">
        <f t="shared" si="24"/>
        <v>2326000</v>
      </c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ht="23.25" customHeight="1">
      <c r="A97" s="127" t="s">
        <v>200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48" t="s">
        <v>32</v>
      </c>
      <c r="AG97" s="48"/>
      <c r="AH97" s="48"/>
      <c r="AI97" s="48"/>
      <c r="AJ97" s="48"/>
      <c r="AK97" s="49"/>
      <c r="AL97" s="49" t="s">
        <v>201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BB98+BB100</f>
        <v>203700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>BX98+BX100</f>
        <v>84018.3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>CN100</f>
        <v>119681.7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3.25" customHeight="1">
      <c r="A98" s="68" t="s">
        <v>202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203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f>BX99</f>
        <v>200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ht="27" customHeight="1">
      <c r="A99" s="68" t="s">
        <v>204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36" t="s">
        <v>32</v>
      </c>
      <c r="AG99" s="36"/>
      <c r="AH99" s="36"/>
      <c r="AI99" s="36"/>
      <c r="AJ99" s="36"/>
      <c r="AK99" s="37"/>
      <c r="AL99" s="75" t="s">
        <v>205</v>
      </c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38">
        <v>200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v>200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 t="s">
        <v>45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s="128" customFormat="1" ht="35.25" customHeight="1">
      <c r="A100" s="59" t="s">
        <v>206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60" t="s">
        <v>32</v>
      </c>
      <c r="AG100" s="60"/>
      <c r="AH100" s="60"/>
      <c r="AI100" s="60"/>
      <c r="AJ100" s="60"/>
      <c r="AK100" s="55"/>
      <c r="AL100" s="55" t="s">
        <v>207</v>
      </c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61">
        <f>BB101</f>
        <v>203500</v>
      </c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>
        <f>BX101</f>
        <v>83818.3</v>
      </c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2">
        <f aca="true" t="shared" si="27" ref="CN100:CN101">BB100-BX100</f>
        <v>119681.7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</row>
    <row r="101" spans="1:107" ht="35.25" customHeight="1">
      <c r="A101" s="54" t="s">
        <v>208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36" t="s">
        <v>32</v>
      </c>
      <c r="AG101" s="36"/>
      <c r="AH101" s="36"/>
      <c r="AI101" s="36"/>
      <c r="AJ101" s="36"/>
      <c r="AK101" s="36"/>
      <c r="AL101" s="37" t="s">
        <v>209</v>
      </c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8">
        <v>203500</v>
      </c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>
        <v>83818.3</v>
      </c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9">
        <f t="shared" si="27"/>
        <v>119681.7</v>
      </c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:107" s="96" customFormat="1" ht="15.75" customHeight="1">
      <c r="A102" s="127" t="s">
        <v>210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77" t="s">
        <v>32</v>
      </c>
      <c r="AG102" s="77"/>
      <c r="AH102" s="77"/>
      <c r="AI102" s="77"/>
      <c r="AJ102" s="77"/>
      <c r="AK102" s="78"/>
      <c r="AL102" s="49" t="s">
        <v>211</v>
      </c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>
        <f aca="true" t="shared" si="28" ref="BB102:BB103">BB103</f>
        <v>150000</v>
      </c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>
        <f aca="true" t="shared" si="29" ref="BX102:BX103">BX103</f>
        <v>0</v>
      </c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>
        <f aca="true" t="shared" si="30" ref="CN102:CN104">BB102</f>
        <v>150000</v>
      </c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</row>
    <row r="103" spans="1:107" s="34" customFormat="1" ht="15.75" customHeight="1">
      <c r="A103" s="129" t="s">
        <v>212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36" t="s">
        <v>32</v>
      </c>
      <c r="AG103" s="36"/>
      <c r="AH103" s="36"/>
      <c r="AI103" s="36"/>
      <c r="AJ103" s="36"/>
      <c r="AK103" s="37"/>
      <c r="AL103" s="75" t="s">
        <v>213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30">
        <f t="shared" si="28"/>
        <v>150000</v>
      </c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38">
        <f t="shared" si="29"/>
        <v>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>
        <f t="shared" si="30"/>
        <v>150000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26.25" customHeight="1">
      <c r="A104" s="129" t="s">
        <v>214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36" t="s">
        <v>32</v>
      </c>
      <c r="AG104" s="36"/>
      <c r="AH104" s="36"/>
      <c r="AI104" s="36"/>
      <c r="AJ104" s="36"/>
      <c r="AK104" s="37"/>
      <c r="AL104" s="75" t="s">
        <v>215</v>
      </c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130">
        <v>150000</v>
      </c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1"/>
      <c r="BX104" s="38" t="s">
        <v>45</v>
      </c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9">
        <f t="shared" si="30"/>
        <v>150000</v>
      </c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</row>
    <row r="105" spans="1:107" s="34" customFormat="1" ht="14.25" customHeigh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5"/>
      <c r="BT105" s="135"/>
      <c r="BU105" s="135"/>
      <c r="BV105" s="135"/>
      <c r="BW105" s="135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</row>
    <row r="106" spans="1:107" s="34" customFormat="1" ht="14.25" customHeigh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</row>
    <row r="107" spans="1:107" s="34" customFormat="1" ht="14.2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</row>
    <row r="108" ht="24" customHeight="1"/>
  </sheetData>
  <sheetProtection selectLockedCells="1" selectUnlockedCells="1"/>
  <mergeCells count="582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H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K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W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R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K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W103"/>
    <mergeCell ref="BX103:CM103"/>
    <mergeCell ref="CN103:DC103"/>
    <mergeCell ref="A104:AE104"/>
    <mergeCell ref="AF104:AJ104"/>
    <mergeCell ref="AL104:BA104"/>
    <mergeCell ref="BB104:BR104"/>
    <mergeCell ref="BX104:CM104"/>
    <mergeCell ref="CN104:DC104"/>
    <mergeCell ref="BB105:BR105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view="pageBreakPreview" zoomScaleSheetLayoutView="100" workbookViewId="0" topLeftCell="A4">
      <selection activeCell="BK7" sqref="BK7"/>
    </sheetView>
  </sheetViews>
  <sheetFormatPr defaultColWidth="1.00390625" defaultRowHeight="12.75"/>
  <cols>
    <col min="1" max="1" width="2.75390625" style="1" customWidth="1"/>
    <col min="2" max="14" width="0.5" style="1" customWidth="1"/>
    <col min="15" max="15" width="1.625" style="1" customWidth="1"/>
    <col min="16" max="16" width="0.5" style="1" hidden="1" customWidth="1"/>
    <col min="17" max="17" width="4.75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75390625" style="1" customWidth="1"/>
    <col min="30" max="30" width="34.50390625" style="1" customWidth="1"/>
    <col min="31" max="31" width="2.125" style="1" customWidth="1"/>
    <col min="32" max="35" width="0.5" style="1" customWidth="1"/>
    <col min="36" max="36" width="1.875" style="1" customWidth="1"/>
    <col min="37" max="38" width="0.5" style="1" customWidth="1"/>
    <col min="39" max="39" width="2.75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125" style="1" customWidth="1"/>
    <col min="45" max="45" width="2.625" style="1" customWidth="1"/>
    <col min="46" max="46" width="1.0039062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625" style="1" customWidth="1"/>
    <col min="64" max="64" width="0.5" style="1" customWidth="1"/>
    <col min="65" max="65" width="2.875" style="1" customWidth="1"/>
    <col min="66" max="67" width="0.5" style="1" customWidth="1"/>
    <col min="68" max="68" width="3.50390625" style="1" customWidth="1"/>
    <col min="69" max="72" width="0.5" style="1" customWidth="1"/>
    <col min="73" max="73" width="2.875" style="1" customWidth="1"/>
    <col min="74" max="74" width="1.00390625" style="1" customWidth="1"/>
    <col min="75" max="77" width="0.5" style="1" customWidth="1"/>
    <col min="78" max="78" width="2.625" style="1" customWidth="1"/>
    <col min="79" max="82" width="0.5" style="1" customWidth="1"/>
    <col min="83" max="83" width="7.1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216</v>
      </c>
      <c r="CC1" s="10"/>
      <c r="CD1" s="10"/>
      <c r="CE1" s="10"/>
    </row>
    <row r="2" spans="1:83" ht="14.25">
      <c r="A2" s="137" t="s">
        <v>217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</row>
    <row r="3" spans="41:55" ht="14.25"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</row>
    <row r="4" spans="1:83" ht="36" customHeight="1">
      <c r="A4" s="139" t="s">
        <v>25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 t="s">
        <v>26</v>
      </c>
      <c r="AF4" s="140"/>
      <c r="AG4" s="140"/>
      <c r="AH4" s="140"/>
      <c r="AI4" s="140"/>
      <c r="AJ4" s="140"/>
      <c r="AK4" s="141" t="s">
        <v>218</v>
      </c>
      <c r="AL4" s="141"/>
      <c r="AM4" s="141"/>
      <c r="AN4" s="141"/>
      <c r="AO4" s="141"/>
      <c r="AP4" s="141"/>
      <c r="AQ4" s="141"/>
      <c r="AR4" s="141"/>
      <c r="AS4" s="141"/>
      <c r="AT4" s="140" t="s">
        <v>28</v>
      </c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 t="s">
        <v>29</v>
      </c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2" t="s">
        <v>219</v>
      </c>
      <c r="BW4" s="142"/>
      <c r="BX4" s="142"/>
      <c r="BY4" s="142"/>
      <c r="BZ4" s="142"/>
      <c r="CA4" s="142"/>
      <c r="CB4" s="142"/>
      <c r="CC4" s="142"/>
      <c r="CD4" s="142"/>
      <c r="CE4" s="142"/>
    </row>
    <row r="5" spans="1:83" ht="14.2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4">
        <v>2</v>
      </c>
      <c r="AF5" s="144"/>
      <c r="AG5" s="144"/>
      <c r="AH5" s="144"/>
      <c r="AI5" s="144"/>
      <c r="AJ5" s="144"/>
      <c r="AK5" s="144">
        <v>3</v>
      </c>
      <c r="AL5" s="144"/>
      <c r="AM5" s="144"/>
      <c r="AN5" s="144"/>
      <c r="AO5" s="144"/>
      <c r="AP5" s="144"/>
      <c r="AQ5" s="144"/>
      <c r="AR5" s="144"/>
      <c r="AS5" s="144"/>
      <c r="AT5" s="144">
        <v>4</v>
      </c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>
        <v>6</v>
      </c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>
        <v>7</v>
      </c>
      <c r="BW5" s="144"/>
      <c r="BX5" s="144"/>
      <c r="BY5" s="144"/>
      <c r="BZ5" s="144"/>
      <c r="CA5" s="144"/>
      <c r="CB5" s="144"/>
      <c r="CC5" s="144"/>
      <c r="CD5" s="144"/>
      <c r="CE5" s="144"/>
    </row>
    <row r="6" spans="1:89" ht="12.75" customHeight="1">
      <c r="A6" s="145"/>
      <c r="B6" s="146" t="s">
        <v>220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7" t="s">
        <v>221</v>
      </c>
      <c r="AF6" s="147"/>
      <c r="AG6" s="147"/>
      <c r="AH6" s="147"/>
      <c r="AI6" s="147"/>
      <c r="AJ6" s="147"/>
      <c r="AK6" s="148" t="s">
        <v>33</v>
      </c>
      <c r="AL6" s="148"/>
      <c r="AM6" s="148"/>
      <c r="AN6" s="148"/>
      <c r="AO6" s="148"/>
      <c r="AP6" s="148"/>
      <c r="AQ6" s="148"/>
      <c r="AR6" s="148"/>
      <c r="AS6" s="148"/>
      <c r="AT6" s="149">
        <f>AT9+AT10+AT11+AT12+AT13+AT14+AT15+AT16+AT17+AT18+AT19+AT20+AT23+AT24+AT26+AT27+AT28+AT29+AT30+AT31+AT32+AT33+AT34+AT35+AT36+AT37+AT38+AT41+AT42+AT43+AT44+AT45</f>
        <v>17356206.85</v>
      </c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>
        <f>BK9+BK10+BK11+BK12+BK13+BK14+BK15+BK16+BK19+BK20+BK23+BK24+BK30+BK31+BK32+BK33+BK34+BK35+BK37+BK38+BK42+BK44+BK45</f>
        <v>7792088.96</v>
      </c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50">
        <f>AT6-BK6</f>
        <v>9564117.89</v>
      </c>
      <c r="BW6" s="150"/>
      <c r="BX6" s="150"/>
      <c r="BY6" s="150"/>
      <c r="BZ6" s="150"/>
      <c r="CA6" s="150"/>
      <c r="CB6" s="150"/>
      <c r="CC6" s="150"/>
      <c r="CD6" s="150"/>
      <c r="CE6" s="150"/>
      <c r="CF6" s="2"/>
      <c r="CG6" s="2"/>
      <c r="CH6" s="2"/>
      <c r="CI6" s="2"/>
      <c r="CJ6" s="2"/>
      <c r="CK6" s="2"/>
    </row>
    <row r="7" spans="1:89" ht="11.25" customHeight="1">
      <c r="A7" s="151"/>
      <c r="B7" s="152" t="s">
        <v>222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3"/>
      <c r="AF7" s="153"/>
      <c r="AG7" s="153"/>
      <c r="AH7" s="153"/>
      <c r="AI7" s="153"/>
      <c r="AJ7" s="153"/>
      <c r="AK7" s="154"/>
      <c r="AL7" s="154"/>
      <c r="AM7" s="154"/>
      <c r="AN7" s="154"/>
      <c r="AO7" s="154"/>
      <c r="AP7" s="154"/>
      <c r="AQ7" s="154"/>
      <c r="AR7" s="154"/>
      <c r="AS7" s="154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2"/>
      <c r="CG7" s="2"/>
      <c r="CH7" s="2"/>
      <c r="CI7" s="2"/>
      <c r="CJ7" s="2"/>
      <c r="CK7" s="2"/>
    </row>
    <row r="8" spans="1:89" ht="13.5" customHeight="1">
      <c r="A8" s="158"/>
      <c r="B8" s="159" t="s">
        <v>13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60" t="s">
        <v>45</v>
      </c>
      <c r="AF8" s="160"/>
      <c r="AG8" s="160"/>
      <c r="AH8" s="160"/>
      <c r="AI8" s="160"/>
      <c r="AJ8" s="160"/>
      <c r="AK8" s="161" t="s">
        <v>45</v>
      </c>
      <c r="AL8" s="161"/>
      <c r="AM8" s="161"/>
      <c r="AN8" s="161"/>
      <c r="AO8" s="161"/>
      <c r="AP8" s="161"/>
      <c r="AQ8" s="161"/>
      <c r="AR8" s="161"/>
      <c r="AS8" s="161"/>
      <c r="AT8" s="162" t="s">
        <v>45</v>
      </c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 t="s">
        <v>45</v>
      </c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 t="s">
        <v>45</v>
      </c>
      <c r="BW8" s="162"/>
      <c r="BX8" s="162"/>
      <c r="BY8" s="162"/>
      <c r="BZ8" s="162"/>
      <c r="CA8" s="162"/>
      <c r="CB8" s="162"/>
      <c r="CC8" s="162"/>
      <c r="CD8" s="162"/>
      <c r="CE8" s="162"/>
      <c r="CF8" s="2"/>
      <c r="CG8" s="2"/>
      <c r="CH8" s="2"/>
      <c r="CI8" s="2"/>
      <c r="CJ8" s="2"/>
      <c r="CK8" s="2"/>
    </row>
    <row r="9" spans="1:89" ht="82.5" customHeight="1">
      <c r="A9" s="163" t="s">
        <v>223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53" t="s">
        <v>221</v>
      </c>
      <c r="AF9" s="153"/>
      <c r="AG9" s="153"/>
      <c r="AH9" s="153"/>
      <c r="AI9" s="153"/>
      <c r="AJ9" s="153"/>
      <c r="AK9" s="154" t="s">
        <v>224</v>
      </c>
      <c r="AL9" s="154"/>
      <c r="AM9" s="154"/>
      <c r="AN9" s="154"/>
      <c r="AO9" s="154"/>
      <c r="AP9" s="154"/>
      <c r="AQ9" s="154"/>
      <c r="AR9" s="154"/>
      <c r="AS9" s="154"/>
      <c r="AT9" s="164">
        <v>3012500</v>
      </c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56">
        <v>1250116.89</v>
      </c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>
        <f aca="true" t="shared" si="0" ref="BV9:BV15">AT9-BK9</f>
        <v>1762383.11</v>
      </c>
      <c r="BW9" s="156"/>
      <c r="BX9" s="156"/>
      <c r="BY9" s="156"/>
      <c r="BZ9" s="156"/>
      <c r="CA9" s="156"/>
      <c r="CB9" s="156"/>
      <c r="CC9" s="156"/>
      <c r="CD9" s="156"/>
      <c r="CE9" s="156"/>
      <c r="CF9" s="2"/>
      <c r="CG9" s="2"/>
      <c r="CH9" s="2"/>
      <c r="CI9" s="2"/>
      <c r="CJ9" s="2"/>
      <c r="CK9" s="2"/>
    </row>
    <row r="10" spans="1:89" ht="83.25" customHeight="1">
      <c r="A10" s="163" t="s">
        <v>225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53" t="s">
        <v>221</v>
      </c>
      <c r="AF10" s="153"/>
      <c r="AG10" s="153"/>
      <c r="AH10" s="153"/>
      <c r="AI10" s="153"/>
      <c r="AJ10" s="153"/>
      <c r="AK10" s="154" t="s">
        <v>226</v>
      </c>
      <c r="AL10" s="154"/>
      <c r="AM10" s="154"/>
      <c r="AN10" s="154"/>
      <c r="AO10" s="154"/>
      <c r="AP10" s="154"/>
      <c r="AQ10" s="154"/>
      <c r="AR10" s="154"/>
      <c r="AS10" s="154"/>
      <c r="AT10" s="156">
        <v>240000</v>
      </c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64">
        <v>49813.2</v>
      </c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56">
        <f t="shared" si="0"/>
        <v>190186.8</v>
      </c>
      <c r="BW10" s="156"/>
      <c r="BX10" s="156"/>
      <c r="BY10" s="156"/>
      <c r="BZ10" s="156"/>
      <c r="CA10" s="156"/>
      <c r="CB10" s="156"/>
      <c r="CC10" s="156"/>
      <c r="CD10" s="156"/>
      <c r="CE10" s="156"/>
      <c r="CF10" s="2"/>
      <c r="CG10" s="2"/>
      <c r="CH10" s="2"/>
      <c r="CI10" s="2"/>
      <c r="CJ10" s="2"/>
      <c r="CK10" s="2"/>
    </row>
    <row r="11" spans="1:89" ht="91.5" customHeight="1">
      <c r="A11" s="163" t="s">
        <v>227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53" t="s">
        <v>221</v>
      </c>
      <c r="AF11" s="153"/>
      <c r="AG11" s="153"/>
      <c r="AH11" s="153"/>
      <c r="AI11" s="153"/>
      <c r="AJ11" s="153"/>
      <c r="AK11" s="154" t="s">
        <v>228</v>
      </c>
      <c r="AL11" s="154"/>
      <c r="AM11" s="154"/>
      <c r="AN11" s="154"/>
      <c r="AO11" s="154"/>
      <c r="AP11" s="154"/>
      <c r="AQ11" s="154"/>
      <c r="AR11" s="154"/>
      <c r="AS11" s="154"/>
      <c r="AT11" s="164">
        <v>980000</v>
      </c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>
        <v>348888.62</v>
      </c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56">
        <f t="shared" si="0"/>
        <v>631111.38</v>
      </c>
      <c r="BW11" s="156"/>
      <c r="BX11" s="156"/>
      <c r="BY11" s="156"/>
      <c r="BZ11" s="156"/>
      <c r="CA11" s="156"/>
      <c r="CB11" s="156"/>
      <c r="CC11" s="156"/>
      <c r="CD11" s="156"/>
      <c r="CE11" s="156"/>
      <c r="CF11" s="2"/>
      <c r="CG11" s="2"/>
      <c r="CH11" s="2"/>
      <c r="CI11" s="2"/>
      <c r="CJ11" s="2"/>
      <c r="CK11" s="2"/>
    </row>
    <row r="12" spans="1:89" ht="70.5" customHeight="1">
      <c r="A12" s="165" t="s">
        <v>229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53" t="s">
        <v>221</v>
      </c>
      <c r="AF12" s="153"/>
      <c r="AG12" s="153"/>
      <c r="AH12" s="153"/>
      <c r="AI12" s="153"/>
      <c r="AJ12" s="153"/>
      <c r="AK12" s="154" t="s">
        <v>230</v>
      </c>
      <c r="AL12" s="154"/>
      <c r="AM12" s="154"/>
      <c r="AN12" s="154"/>
      <c r="AO12" s="154"/>
      <c r="AP12" s="154"/>
      <c r="AQ12" s="154"/>
      <c r="AR12" s="154"/>
      <c r="AS12" s="154"/>
      <c r="AT12" s="164">
        <v>1000000</v>
      </c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56">
        <v>509787.95</v>
      </c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64">
        <f t="shared" si="0"/>
        <v>490212.05</v>
      </c>
      <c r="BW12" s="164"/>
      <c r="BX12" s="164"/>
      <c r="BY12" s="164"/>
      <c r="BZ12" s="164"/>
      <c r="CA12" s="164"/>
      <c r="CB12" s="164"/>
      <c r="CC12" s="164"/>
      <c r="CD12" s="164"/>
      <c r="CE12" s="164"/>
      <c r="CF12" s="2"/>
      <c r="CG12" s="2"/>
      <c r="CH12" s="2"/>
      <c r="CI12" s="2"/>
      <c r="CJ12" s="2"/>
      <c r="CK12" s="2"/>
    </row>
    <row r="13" spans="1:89" ht="59.25" customHeight="1">
      <c r="A13" s="165" t="s">
        <v>231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0" t="s">
        <v>221</v>
      </c>
      <c r="AF13" s="160"/>
      <c r="AG13" s="160"/>
      <c r="AH13" s="160"/>
      <c r="AI13" s="160"/>
      <c r="AJ13" s="160"/>
      <c r="AK13" s="161" t="s">
        <v>232</v>
      </c>
      <c r="AL13" s="161"/>
      <c r="AM13" s="161"/>
      <c r="AN13" s="161"/>
      <c r="AO13" s="161"/>
      <c r="AP13" s="161"/>
      <c r="AQ13" s="161"/>
      <c r="AR13" s="161"/>
      <c r="AS13" s="161"/>
      <c r="AT13" s="162">
        <v>86500</v>
      </c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>
        <v>86332</v>
      </c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>
        <f t="shared" si="0"/>
        <v>168</v>
      </c>
      <c r="BW13" s="162"/>
      <c r="BX13" s="162"/>
      <c r="BY13" s="162"/>
      <c r="BZ13" s="162"/>
      <c r="CA13" s="162"/>
      <c r="CB13" s="162"/>
      <c r="CC13" s="162"/>
      <c r="CD13" s="162"/>
      <c r="CE13" s="162"/>
      <c r="CF13" s="2"/>
      <c r="CG13" s="2"/>
      <c r="CH13" s="2"/>
      <c r="CI13" s="2"/>
      <c r="CJ13" s="2"/>
      <c r="CK13" s="2"/>
    </row>
    <row r="14" spans="1:89" ht="60" customHeight="1">
      <c r="A14" s="165" t="s">
        <v>233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0" t="s">
        <v>221</v>
      </c>
      <c r="AF14" s="160"/>
      <c r="AG14" s="160"/>
      <c r="AH14" s="160"/>
      <c r="AI14" s="160"/>
      <c r="AJ14" s="160"/>
      <c r="AK14" s="161" t="s">
        <v>234</v>
      </c>
      <c r="AL14" s="161"/>
      <c r="AM14" s="161"/>
      <c r="AN14" s="161"/>
      <c r="AO14" s="161"/>
      <c r="AP14" s="161"/>
      <c r="AQ14" s="161"/>
      <c r="AR14" s="161"/>
      <c r="AS14" s="161"/>
      <c r="AT14" s="162">
        <v>7000</v>
      </c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>
        <v>5521</v>
      </c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>
        <f t="shared" si="0"/>
        <v>1479</v>
      </c>
      <c r="BW14" s="162"/>
      <c r="BX14" s="162"/>
      <c r="BY14" s="162"/>
      <c r="BZ14" s="162"/>
      <c r="CA14" s="162"/>
      <c r="CB14" s="162"/>
      <c r="CC14" s="162"/>
      <c r="CD14" s="162"/>
      <c r="CE14" s="162"/>
      <c r="CF14" s="2"/>
      <c r="CG14" s="2"/>
      <c r="CH14" s="2"/>
      <c r="CI14" s="2"/>
      <c r="CJ14" s="2"/>
      <c r="CK14" s="2"/>
    </row>
    <row r="15" spans="1:89" ht="59.25" customHeight="1">
      <c r="A15" s="166" t="s">
        <v>235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0" t="s">
        <v>221</v>
      </c>
      <c r="AF15" s="160"/>
      <c r="AG15" s="160"/>
      <c r="AH15" s="160"/>
      <c r="AI15" s="160"/>
      <c r="AJ15" s="160"/>
      <c r="AK15" s="161" t="s">
        <v>236</v>
      </c>
      <c r="AL15" s="161"/>
      <c r="AM15" s="161"/>
      <c r="AN15" s="161"/>
      <c r="AO15" s="161"/>
      <c r="AP15" s="161"/>
      <c r="AQ15" s="161"/>
      <c r="AR15" s="161"/>
      <c r="AS15" s="161"/>
      <c r="AT15" s="162">
        <v>500</v>
      </c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7">
        <v>77.31</v>
      </c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2">
        <f t="shared" si="0"/>
        <v>422.69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2"/>
      <c r="CG15" s="2"/>
      <c r="CH15" s="2"/>
      <c r="CI15" s="2"/>
      <c r="CJ15" s="2"/>
      <c r="CK15" s="2"/>
    </row>
    <row r="16" spans="1:89" ht="83.25" customHeight="1">
      <c r="A16" s="165" t="s">
        <v>237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0" t="s">
        <v>221</v>
      </c>
      <c r="AF16" s="160"/>
      <c r="AG16" s="160"/>
      <c r="AH16" s="160"/>
      <c r="AI16" s="160"/>
      <c r="AJ16" s="160"/>
      <c r="AK16" s="161" t="s">
        <v>238</v>
      </c>
      <c r="AL16" s="161"/>
      <c r="AM16" s="161"/>
      <c r="AN16" s="161"/>
      <c r="AO16" s="161"/>
      <c r="AP16" s="161"/>
      <c r="AQ16" s="161"/>
      <c r="AR16" s="161"/>
      <c r="AS16" s="161"/>
      <c r="AT16" s="156">
        <v>200</v>
      </c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68">
        <v>200</v>
      </c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2" t="s">
        <v>45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2"/>
      <c r="CG16" s="2"/>
      <c r="CH16" s="2"/>
      <c r="CI16" s="2"/>
      <c r="CJ16" s="2"/>
      <c r="CK16" s="2"/>
    </row>
    <row r="17" spans="1:89" ht="59.25" customHeight="1">
      <c r="A17" s="163" t="s">
        <v>239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53" t="s">
        <v>221</v>
      </c>
      <c r="AF17" s="153"/>
      <c r="AG17" s="153"/>
      <c r="AH17" s="153"/>
      <c r="AI17" s="153"/>
      <c r="AJ17" s="153"/>
      <c r="AK17" s="154" t="s">
        <v>240</v>
      </c>
      <c r="AL17" s="154"/>
      <c r="AM17" s="154"/>
      <c r="AN17" s="154"/>
      <c r="AO17" s="154"/>
      <c r="AP17" s="154"/>
      <c r="AQ17" s="154"/>
      <c r="AR17" s="154"/>
      <c r="AS17" s="154"/>
      <c r="AT17" s="156">
        <v>34600</v>
      </c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 t="s">
        <v>45</v>
      </c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62">
        <f aca="true" t="shared" si="1" ref="BV17:BV18">AT17</f>
        <v>34600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2"/>
      <c r="CG17" s="2"/>
      <c r="CH17" s="2"/>
      <c r="CI17" s="2"/>
      <c r="CJ17" s="2"/>
      <c r="CK17" s="2"/>
    </row>
    <row r="18" spans="1:89" ht="90.75" customHeight="1">
      <c r="A18" s="169" t="s">
        <v>241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53" t="s">
        <v>221</v>
      </c>
      <c r="AF18" s="153"/>
      <c r="AG18" s="153"/>
      <c r="AH18" s="153"/>
      <c r="AI18" s="153"/>
      <c r="AJ18" s="153"/>
      <c r="AK18" s="154" t="s">
        <v>242</v>
      </c>
      <c r="AL18" s="154"/>
      <c r="AM18" s="154"/>
      <c r="AN18" s="154"/>
      <c r="AO18" s="154"/>
      <c r="AP18" s="154"/>
      <c r="AQ18" s="154"/>
      <c r="AR18" s="154"/>
      <c r="AS18" s="154"/>
      <c r="AT18" s="156">
        <v>3000</v>
      </c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64" t="s">
        <v>45</v>
      </c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2">
        <f t="shared" si="1"/>
        <v>3000</v>
      </c>
      <c r="BW18" s="162"/>
      <c r="BX18" s="162"/>
      <c r="BY18" s="162"/>
      <c r="BZ18" s="162"/>
      <c r="CA18" s="162"/>
      <c r="CB18" s="162"/>
      <c r="CC18" s="162"/>
      <c r="CD18" s="162"/>
      <c r="CE18" s="162"/>
      <c r="CF18" s="2"/>
      <c r="CG18" s="2"/>
      <c r="CH18" s="2"/>
      <c r="CI18" s="2"/>
      <c r="CJ18" s="2"/>
      <c r="CK18" s="2"/>
    </row>
    <row r="19" spans="1:89" ht="47.25" customHeight="1">
      <c r="A19" s="169" t="s">
        <v>243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53" t="s">
        <v>221</v>
      </c>
      <c r="AF19" s="153"/>
      <c r="AG19" s="153"/>
      <c r="AH19" s="153"/>
      <c r="AI19" s="153"/>
      <c r="AJ19" s="153"/>
      <c r="AK19" s="154" t="s">
        <v>244</v>
      </c>
      <c r="AL19" s="154"/>
      <c r="AM19" s="154"/>
      <c r="AN19" s="154"/>
      <c r="AO19" s="154"/>
      <c r="AP19" s="154"/>
      <c r="AQ19" s="154"/>
      <c r="AR19" s="154"/>
      <c r="AS19" s="154"/>
      <c r="AT19" s="156">
        <v>20000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64">
        <v>20000</v>
      </c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70" t="s">
        <v>45</v>
      </c>
      <c r="BW19" s="170"/>
      <c r="BX19" s="170"/>
      <c r="BY19" s="170"/>
      <c r="BZ19" s="170"/>
      <c r="CA19" s="170"/>
      <c r="CB19" s="170"/>
      <c r="CC19" s="170"/>
      <c r="CD19" s="170"/>
      <c r="CE19" s="170"/>
      <c r="CF19" s="2"/>
      <c r="CG19" s="2"/>
      <c r="CH19" s="2"/>
      <c r="CI19" s="2"/>
      <c r="CJ19" s="2"/>
      <c r="CK19" s="2"/>
    </row>
    <row r="20" spans="1:89" ht="48" customHeight="1">
      <c r="A20" s="165" t="s">
        <v>245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53" t="s">
        <v>221</v>
      </c>
      <c r="AF20" s="153"/>
      <c r="AG20" s="153"/>
      <c r="AH20" s="153"/>
      <c r="AI20" s="153"/>
      <c r="AJ20" s="153"/>
      <c r="AK20" s="154" t="s">
        <v>246</v>
      </c>
      <c r="AL20" s="154"/>
      <c r="AM20" s="154"/>
      <c r="AN20" s="154"/>
      <c r="AO20" s="154"/>
      <c r="AP20" s="154"/>
      <c r="AQ20" s="154"/>
      <c r="AR20" s="154"/>
      <c r="AS20" s="154"/>
      <c r="AT20" s="171">
        <v>1503000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2">
        <v>625139.17</v>
      </c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0">
        <f aca="true" t="shared" si="2" ref="BV20:BV21">AT20-BK20</f>
        <v>877860.83</v>
      </c>
      <c r="BW20" s="170"/>
      <c r="BX20" s="170"/>
      <c r="BY20" s="170"/>
      <c r="BZ20" s="170"/>
      <c r="CA20" s="170"/>
      <c r="CB20" s="170"/>
      <c r="CC20" s="170"/>
      <c r="CD20" s="170"/>
      <c r="CE20" s="170"/>
      <c r="CF20" s="2"/>
      <c r="CG20" s="2"/>
      <c r="CH20" s="2"/>
      <c r="CI20" s="2"/>
      <c r="CJ20" s="2"/>
      <c r="CK20" s="2"/>
    </row>
    <row r="21" spans="1:89" ht="38.25" customHeight="1" hidden="1">
      <c r="A21" s="166" t="s">
        <v>247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53" t="s">
        <v>221</v>
      </c>
      <c r="AF21" s="153"/>
      <c r="AG21" s="153"/>
      <c r="AH21" s="153"/>
      <c r="AI21" s="153"/>
      <c r="AJ21" s="153"/>
      <c r="AK21" s="154" t="s">
        <v>248</v>
      </c>
      <c r="AL21" s="154"/>
      <c r="AM21" s="154"/>
      <c r="AN21" s="154"/>
      <c r="AO21" s="154"/>
      <c r="AP21" s="154"/>
      <c r="AQ21" s="154"/>
      <c r="AR21" s="154"/>
      <c r="AS21" s="154"/>
      <c r="AT21" s="156">
        <v>0</v>
      </c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64">
        <v>0</v>
      </c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70">
        <f t="shared" si="2"/>
        <v>0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36" customHeight="1" hidden="1">
      <c r="A22" s="166" t="s">
        <v>249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53" t="s">
        <v>221</v>
      </c>
      <c r="AF22" s="153"/>
      <c r="AG22" s="153"/>
      <c r="AH22" s="153"/>
      <c r="AI22" s="153"/>
      <c r="AJ22" s="153"/>
      <c r="AK22" s="154" t="s">
        <v>250</v>
      </c>
      <c r="AL22" s="154"/>
      <c r="AM22" s="154"/>
      <c r="AN22" s="154"/>
      <c r="AO22" s="154"/>
      <c r="AP22" s="154"/>
      <c r="AQ22" s="154"/>
      <c r="AR22" s="154"/>
      <c r="AS22" s="154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64" t="s">
        <v>45</v>
      </c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70">
        <f>AT22</f>
        <v>0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60.75" customHeight="1">
      <c r="A23" s="165" t="s">
        <v>251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0" t="s">
        <v>221</v>
      </c>
      <c r="AF23" s="160"/>
      <c r="AG23" s="160"/>
      <c r="AH23" s="160"/>
      <c r="AI23" s="160"/>
      <c r="AJ23" s="160"/>
      <c r="AK23" s="161" t="s">
        <v>252</v>
      </c>
      <c r="AL23" s="161"/>
      <c r="AM23" s="161"/>
      <c r="AN23" s="161"/>
      <c r="AO23" s="161"/>
      <c r="AP23" s="161"/>
      <c r="AQ23" s="161"/>
      <c r="AR23" s="161"/>
      <c r="AS23" s="161"/>
      <c r="AT23" s="156">
        <v>138000</v>
      </c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70">
        <v>65502</v>
      </c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62">
        <f aca="true" t="shared" si="3" ref="BV23:BV24">AT23-BK23</f>
        <v>72498</v>
      </c>
      <c r="BW23" s="162"/>
      <c r="BX23" s="162"/>
      <c r="BY23" s="162"/>
      <c r="BZ23" s="162"/>
      <c r="CA23" s="162"/>
      <c r="CB23" s="162"/>
      <c r="CC23" s="162"/>
      <c r="CD23" s="162"/>
      <c r="CE23" s="162"/>
      <c r="CF23" s="2"/>
      <c r="CG23" s="2"/>
      <c r="CH23" s="2"/>
      <c r="CI23" s="2"/>
      <c r="CJ23" s="2"/>
      <c r="CK23" s="2"/>
    </row>
    <row r="24" spans="1:89" ht="71.25" customHeight="1">
      <c r="A24" s="165" t="s">
        <v>253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0" t="s">
        <v>221</v>
      </c>
      <c r="AF24" s="160"/>
      <c r="AG24" s="160"/>
      <c r="AH24" s="160"/>
      <c r="AI24" s="160"/>
      <c r="AJ24" s="160"/>
      <c r="AK24" s="161" t="s">
        <v>254</v>
      </c>
      <c r="AL24" s="161"/>
      <c r="AM24" s="161"/>
      <c r="AN24" s="161"/>
      <c r="AO24" s="161"/>
      <c r="AP24" s="161"/>
      <c r="AQ24" s="161"/>
      <c r="AR24" s="161"/>
      <c r="AS24" s="161"/>
      <c r="AT24" s="156">
        <v>65500</v>
      </c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70">
        <v>18316.3</v>
      </c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62">
        <f t="shared" si="3"/>
        <v>47183.7</v>
      </c>
      <c r="BW24" s="162"/>
      <c r="BX24" s="162"/>
      <c r="BY24" s="162"/>
      <c r="BZ24" s="162"/>
      <c r="CA24" s="162"/>
      <c r="CB24" s="162"/>
      <c r="CC24" s="162"/>
      <c r="CD24" s="162"/>
      <c r="CE24" s="162"/>
      <c r="CF24" s="2"/>
      <c r="CG24" s="2"/>
      <c r="CH24" s="2"/>
      <c r="CI24" s="2"/>
      <c r="CJ24" s="2"/>
      <c r="CK24" s="2"/>
    </row>
    <row r="25" spans="1:89" ht="57.75" customHeight="1" hidden="1">
      <c r="A25" s="166" t="s">
        <v>255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0" t="s">
        <v>221</v>
      </c>
      <c r="AF25" s="160"/>
      <c r="AG25" s="160"/>
      <c r="AH25" s="160"/>
      <c r="AI25" s="160"/>
      <c r="AJ25" s="160"/>
      <c r="AK25" s="161" t="s">
        <v>256</v>
      </c>
      <c r="AL25" s="161"/>
      <c r="AM25" s="161"/>
      <c r="AN25" s="161"/>
      <c r="AO25" s="161"/>
      <c r="AP25" s="161"/>
      <c r="AQ25" s="161"/>
      <c r="AR25" s="161"/>
      <c r="AS25" s="161"/>
      <c r="AT25" s="173">
        <v>0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4" t="s">
        <v>45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62" t="s">
        <v>45</v>
      </c>
      <c r="BW25" s="162"/>
      <c r="BX25" s="162"/>
      <c r="BY25" s="162"/>
      <c r="BZ25" s="162"/>
      <c r="CA25" s="162"/>
      <c r="CB25" s="162"/>
      <c r="CC25" s="162"/>
      <c r="CD25" s="162"/>
      <c r="CE25" s="162"/>
      <c r="CF25" s="2"/>
      <c r="CG25" s="2"/>
      <c r="CH25" s="2"/>
      <c r="CI25" s="2"/>
      <c r="CJ25" s="2"/>
      <c r="CK25" s="2"/>
    </row>
    <row r="26" spans="1:89" ht="63.75" customHeight="1">
      <c r="A26" s="175" t="s">
        <v>257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60" t="s">
        <v>221</v>
      </c>
      <c r="AF26" s="160"/>
      <c r="AG26" s="160"/>
      <c r="AH26" s="160"/>
      <c r="AI26" s="160"/>
      <c r="AJ26" s="160"/>
      <c r="AK26" s="161" t="s">
        <v>258</v>
      </c>
      <c r="AL26" s="161"/>
      <c r="AM26" s="161"/>
      <c r="AN26" s="161"/>
      <c r="AO26" s="161"/>
      <c r="AP26" s="161"/>
      <c r="AQ26" s="161"/>
      <c r="AR26" s="161"/>
      <c r="AS26" s="161"/>
      <c r="AT26" s="164">
        <v>5000</v>
      </c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2" t="s">
        <v>45</v>
      </c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>
        <f aca="true" t="shared" si="4" ref="BV26:BV29">AT26</f>
        <v>5000</v>
      </c>
      <c r="BW26" s="162"/>
      <c r="BX26" s="162"/>
      <c r="BY26" s="162"/>
      <c r="BZ26" s="162"/>
      <c r="CA26" s="162"/>
      <c r="CB26" s="162"/>
      <c r="CC26" s="162"/>
      <c r="CD26" s="162"/>
      <c r="CE26" s="162"/>
      <c r="CF26" s="2"/>
      <c r="CG26" s="2"/>
      <c r="CH26" s="2"/>
      <c r="CI26" s="2"/>
      <c r="CJ26" s="2"/>
      <c r="CK26" s="2"/>
    </row>
    <row r="27" spans="1:89" ht="57.75" customHeight="1">
      <c r="A27" s="176" t="s">
        <v>259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60" t="s">
        <v>221</v>
      </c>
      <c r="AF27" s="160"/>
      <c r="AG27" s="160"/>
      <c r="AH27" s="160"/>
      <c r="AI27" s="160"/>
      <c r="AJ27" s="160"/>
      <c r="AK27" s="161" t="s">
        <v>260</v>
      </c>
      <c r="AL27" s="161"/>
      <c r="AM27" s="161"/>
      <c r="AN27" s="161"/>
      <c r="AO27" s="161"/>
      <c r="AP27" s="161"/>
      <c r="AQ27" s="161"/>
      <c r="AR27" s="161"/>
      <c r="AS27" s="161"/>
      <c r="AT27" s="164">
        <v>5000</v>
      </c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2" t="s">
        <v>45</v>
      </c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>
        <f t="shared" si="4"/>
        <v>5000</v>
      </c>
      <c r="BW27" s="162"/>
      <c r="BX27" s="162"/>
      <c r="BY27" s="162"/>
      <c r="BZ27" s="162"/>
      <c r="CA27" s="162"/>
      <c r="CB27" s="162"/>
      <c r="CC27" s="162"/>
      <c r="CD27" s="162"/>
      <c r="CE27" s="162"/>
      <c r="CF27" s="2"/>
      <c r="CG27" s="2"/>
      <c r="CH27" s="2"/>
      <c r="CI27" s="2"/>
      <c r="CJ27" s="2"/>
      <c r="CK27" s="2"/>
    </row>
    <row r="28" spans="1:89" ht="69" customHeight="1">
      <c r="A28" s="177" t="s">
        <v>261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 t="s">
        <v>221</v>
      </c>
      <c r="AF28" s="178"/>
      <c r="AG28" s="178"/>
      <c r="AH28" s="178"/>
      <c r="AI28" s="178"/>
      <c r="AJ28" s="178"/>
      <c r="AK28" s="179" t="s">
        <v>262</v>
      </c>
      <c r="AL28" s="179"/>
      <c r="AM28" s="179"/>
      <c r="AN28" s="179"/>
      <c r="AO28" s="179"/>
      <c r="AP28" s="179"/>
      <c r="AQ28" s="179"/>
      <c r="AR28" s="179"/>
      <c r="AS28" s="179"/>
      <c r="AT28" s="164">
        <v>5000</v>
      </c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2" t="s">
        <v>45</v>
      </c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>
        <f t="shared" si="4"/>
        <v>5000</v>
      </c>
      <c r="BW28" s="162"/>
      <c r="BX28" s="162"/>
      <c r="BY28" s="162"/>
      <c r="BZ28" s="162"/>
      <c r="CA28" s="162"/>
      <c r="CB28" s="162"/>
      <c r="CC28" s="162"/>
      <c r="CD28" s="162"/>
      <c r="CE28" s="162"/>
      <c r="CF28" s="2"/>
      <c r="CG28" s="2"/>
      <c r="CH28" s="2"/>
      <c r="CI28" s="2"/>
      <c r="CJ28" s="2"/>
      <c r="CK28" s="2"/>
    </row>
    <row r="29" spans="1:89" ht="60" customHeight="1">
      <c r="A29" s="180" t="s">
        <v>263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60" t="s">
        <v>221</v>
      </c>
      <c r="AF29" s="160"/>
      <c r="AG29" s="160"/>
      <c r="AH29" s="160"/>
      <c r="AI29" s="160"/>
      <c r="AJ29" s="160"/>
      <c r="AK29" s="161" t="s">
        <v>264</v>
      </c>
      <c r="AL29" s="161"/>
      <c r="AM29" s="161"/>
      <c r="AN29" s="161"/>
      <c r="AO29" s="161"/>
      <c r="AP29" s="161"/>
      <c r="AQ29" s="161"/>
      <c r="AR29" s="161"/>
      <c r="AS29" s="161"/>
      <c r="AT29" s="156">
        <v>5000</v>
      </c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62" t="s">
        <v>45</v>
      </c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>
        <f t="shared" si="4"/>
        <v>5000</v>
      </c>
      <c r="BW29" s="162"/>
      <c r="BX29" s="162"/>
      <c r="BY29" s="162"/>
      <c r="BZ29" s="162"/>
      <c r="CA29" s="162"/>
      <c r="CB29" s="162"/>
      <c r="CC29" s="162"/>
      <c r="CD29" s="162"/>
      <c r="CE29" s="162"/>
      <c r="CF29" s="2"/>
      <c r="CG29" s="2"/>
      <c r="CH29" s="2"/>
      <c r="CI29" s="2"/>
      <c r="CJ29" s="2"/>
      <c r="CK29" s="2"/>
    </row>
    <row r="30" spans="1:89" ht="50.25" customHeight="1">
      <c r="A30" s="175" t="s">
        <v>265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60" t="s">
        <v>221</v>
      </c>
      <c r="AF30" s="160"/>
      <c r="AG30" s="160"/>
      <c r="AH30" s="160"/>
      <c r="AI30" s="160"/>
      <c r="AJ30" s="160"/>
      <c r="AK30" s="161" t="s">
        <v>266</v>
      </c>
      <c r="AL30" s="161"/>
      <c r="AM30" s="161"/>
      <c r="AN30" s="161"/>
      <c r="AO30" s="161"/>
      <c r="AP30" s="161"/>
      <c r="AQ30" s="161"/>
      <c r="AR30" s="161"/>
      <c r="AS30" s="161"/>
      <c r="AT30" s="164">
        <v>1000000</v>
      </c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70">
        <v>460553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62">
        <f aca="true" t="shared" si="5" ref="BV30:BV35">AT30-BK30</f>
        <v>539447</v>
      </c>
      <c r="BW30" s="162"/>
      <c r="BX30" s="162"/>
      <c r="BY30" s="162"/>
      <c r="BZ30" s="162"/>
      <c r="CA30" s="162"/>
      <c r="CB30" s="162"/>
      <c r="CC30" s="162"/>
      <c r="CD30" s="162"/>
      <c r="CE30" s="162"/>
      <c r="CF30" s="2"/>
      <c r="CG30" s="2"/>
      <c r="CH30" s="2"/>
      <c r="CI30" s="2"/>
      <c r="CJ30" s="2"/>
      <c r="CK30" s="2"/>
    </row>
    <row r="31" spans="1:89" ht="51.75" customHeight="1">
      <c r="A31" s="175" t="s">
        <v>267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60" t="s">
        <v>221</v>
      </c>
      <c r="AF31" s="160"/>
      <c r="AG31" s="160"/>
      <c r="AH31" s="160"/>
      <c r="AI31" s="160"/>
      <c r="AJ31" s="160"/>
      <c r="AK31" s="161" t="s">
        <v>268</v>
      </c>
      <c r="AL31" s="161"/>
      <c r="AM31" s="161"/>
      <c r="AN31" s="161"/>
      <c r="AO31" s="161"/>
      <c r="AP31" s="161"/>
      <c r="AQ31" s="161"/>
      <c r="AR31" s="161"/>
      <c r="AS31" s="161"/>
      <c r="AT31" s="156">
        <v>225000</v>
      </c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70">
        <v>145000</v>
      </c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62">
        <f t="shared" si="5"/>
        <v>80000</v>
      </c>
      <c r="BW31" s="162"/>
      <c r="BX31" s="162"/>
      <c r="BY31" s="162"/>
      <c r="BZ31" s="162"/>
      <c r="CA31" s="162"/>
      <c r="CB31" s="162"/>
      <c r="CC31" s="162"/>
      <c r="CD31" s="162"/>
      <c r="CE31" s="162"/>
      <c r="CF31" s="2"/>
      <c r="CG31" s="2"/>
      <c r="CH31" s="2"/>
      <c r="CI31" s="2"/>
      <c r="CJ31" s="2"/>
      <c r="CK31" s="2"/>
    </row>
    <row r="32" spans="1:89" ht="51" customHeight="1">
      <c r="A32" s="175" t="s">
        <v>269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60" t="s">
        <v>221</v>
      </c>
      <c r="AF32" s="160"/>
      <c r="AG32" s="160"/>
      <c r="AH32" s="160"/>
      <c r="AI32" s="160"/>
      <c r="AJ32" s="160"/>
      <c r="AK32" s="161" t="s">
        <v>270</v>
      </c>
      <c r="AL32" s="161"/>
      <c r="AM32" s="161"/>
      <c r="AN32" s="161"/>
      <c r="AO32" s="161"/>
      <c r="AP32" s="161"/>
      <c r="AQ32" s="161"/>
      <c r="AR32" s="161"/>
      <c r="AS32" s="161"/>
      <c r="AT32" s="171">
        <v>3021106.85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0">
        <v>1355049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>
        <f t="shared" si="5"/>
        <v>1666057.85</v>
      </c>
      <c r="BW32" s="170"/>
      <c r="BX32" s="170"/>
      <c r="BY32" s="170"/>
      <c r="BZ32" s="170"/>
      <c r="CA32" s="170"/>
      <c r="CB32" s="170"/>
      <c r="CC32" s="170"/>
      <c r="CD32" s="170"/>
      <c r="CE32" s="170"/>
      <c r="CF32" s="2"/>
      <c r="CG32" s="2"/>
      <c r="CH32" s="2"/>
      <c r="CI32" s="2"/>
      <c r="CJ32" s="2"/>
      <c r="CK32" s="2"/>
    </row>
    <row r="33" spans="1:89" ht="51.75" customHeight="1">
      <c r="A33" s="181" t="s">
        <v>271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60" t="s">
        <v>221</v>
      </c>
      <c r="AF33" s="160"/>
      <c r="AG33" s="160"/>
      <c r="AH33" s="160"/>
      <c r="AI33" s="160"/>
      <c r="AJ33" s="160"/>
      <c r="AK33" s="161" t="s">
        <v>272</v>
      </c>
      <c r="AL33" s="161"/>
      <c r="AM33" s="161"/>
      <c r="AN33" s="161"/>
      <c r="AO33" s="161"/>
      <c r="AP33" s="161"/>
      <c r="AQ33" s="161"/>
      <c r="AR33" s="161"/>
      <c r="AS33" s="161"/>
      <c r="AT33" s="164">
        <v>35000</v>
      </c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70">
        <v>5500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>
        <f t="shared" si="5"/>
        <v>29500</v>
      </c>
      <c r="BW33" s="170"/>
      <c r="BX33" s="170"/>
      <c r="BY33" s="170"/>
      <c r="BZ33" s="170"/>
      <c r="CA33" s="170"/>
      <c r="CB33" s="170"/>
      <c r="CC33" s="170"/>
      <c r="CD33" s="170"/>
      <c r="CE33" s="170"/>
      <c r="CF33" s="2"/>
      <c r="CG33" s="2"/>
      <c r="CH33" s="2"/>
      <c r="CI33" s="2"/>
      <c r="CJ33" s="2"/>
      <c r="CK33" s="2"/>
    </row>
    <row r="34" spans="1:89" ht="72" customHeight="1">
      <c r="A34" s="182" t="s">
        <v>273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60" t="s">
        <v>221</v>
      </c>
      <c r="AF34" s="160"/>
      <c r="AG34" s="160"/>
      <c r="AH34" s="160"/>
      <c r="AI34" s="160"/>
      <c r="AJ34" s="160"/>
      <c r="AK34" s="161" t="s">
        <v>274</v>
      </c>
      <c r="AL34" s="161"/>
      <c r="AM34" s="161"/>
      <c r="AN34" s="161"/>
      <c r="AO34" s="161"/>
      <c r="AP34" s="161"/>
      <c r="AQ34" s="161"/>
      <c r="AR34" s="161"/>
      <c r="AS34" s="161"/>
      <c r="AT34" s="164">
        <v>100000</v>
      </c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8">
        <v>2900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70">
        <f t="shared" si="5"/>
        <v>97100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55.5" customHeight="1">
      <c r="A35" s="181" t="s">
        <v>275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60" t="s">
        <v>221</v>
      </c>
      <c r="AF35" s="160"/>
      <c r="AG35" s="160"/>
      <c r="AH35" s="160"/>
      <c r="AI35" s="160"/>
      <c r="AJ35" s="160"/>
      <c r="AK35" s="161" t="s">
        <v>276</v>
      </c>
      <c r="AL35" s="161"/>
      <c r="AM35" s="161"/>
      <c r="AN35" s="161"/>
      <c r="AO35" s="161"/>
      <c r="AP35" s="161"/>
      <c r="AQ35" s="161"/>
      <c r="AR35" s="161"/>
      <c r="AS35" s="161"/>
      <c r="AT35" s="164">
        <v>1123400</v>
      </c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70">
        <v>709928.59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5"/>
        <v>413471.41000000003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63" customHeight="1">
      <c r="A36" s="175" t="s">
        <v>277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60" t="s">
        <v>221</v>
      </c>
      <c r="AF36" s="160"/>
      <c r="AG36" s="160"/>
      <c r="AH36" s="160"/>
      <c r="AI36" s="160"/>
      <c r="AJ36" s="160"/>
      <c r="AK36" s="161" t="s">
        <v>278</v>
      </c>
      <c r="AL36" s="161"/>
      <c r="AM36" s="161"/>
      <c r="AN36" s="161"/>
      <c r="AO36" s="161"/>
      <c r="AP36" s="161"/>
      <c r="AQ36" s="161"/>
      <c r="AR36" s="161"/>
      <c r="AS36" s="161"/>
      <c r="AT36" s="164">
        <v>250000</v>
      </c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2" t="s">
        <v>45</v>
      </c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>
        <f>AT36</f>
        <v>250000</v>
      </c>
      <c r="BW36" s="162"/>
      <c r="BX36" s="162"/>
      <c r="BY36" s="162"/>
      <c r="BZ36" s="162"/>
      <c r="CA36" s="162"/>
      <c r="CB36" s="162"/>
      <c r="CC36" s="162"/>
      <c r="CD36" s="162"/>
      <c r="CE36" s="162"/>
      <c r="CF36" s="2"/>
      <c r="CG36" s="2"/>
      <c r="CH36" s="2"/>
      <c r="CI36" s="2"/>
      <c r="CJ36" s="2"/>
      <c r="CK36" s="2"/>
    </row>
    <row r="37" spans="1:89" ht="66" customHeight="1">
      <c r="A37" s="176" t="s">
        <v>279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60" t="s">
        <v>221</v>
      </c>
      <c r="AF37" s="160"/>
      <c r="AG37" s="160"/>
      <c r="AH37" s="160"/>
      <c r="AI37" s="160"/>
      <c r="AJ37" s="160"/>
      <c r="AK37" s="161" t="s">
        <v>280</v>
      </c>
      <c r="AL37" s="161"/>
      <c r="AM37" s="161"/>
      <c r="AN37" s="161"/>
      <c r="AO37" s="161"/>
      <c r="AP37" s="161"/>
      <c r="AQ37" s="161"/>
      <c r="AR37" s="161"/>
      <c r="AS37" s="161"/>
      <c r="AT37" s="164">
        <v>30000</v>
      </c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70">
        <v>14000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62">
        <f aca="true" t="shared" si="6" ref="BV37:BV38">AT37-BK37</f>
        <v>16000</v>
      </c>
      <c r="BW37" s="162"/>
      <c r="BX37" s="162"/>
      <c r="BY37" s="162"/>
      <c r="BZ37" s="162"/>
      <c r="CA37" s="162"/>
      <c r="CB37" s="162"/>
      <c r="CC37" s="162"/>
      <c r="CD37" s="162"/>
      <c r="CE37" s="162"/>
      <c r="CF37" s="2"/>
      <c r="CG37" s="2"/>
      <c r="CH37" s="2"/>
      <c r="CI37" s="2"/>
      <c r="CJ37" s="2"/>
      <c r="CK37" s="2"/>
    </row>
    <row r="38" spans="1:89" ht="75.75" customHeight="1">
      <c r="A38" s="175" t="s">
        <v>281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60" t="s">
        <v>221</v>
      </c>
      <c r="AF38" s="160"/>
      <c r="AG38" s="160"/>
      <c r="AH38" s="160"/>
      <c r="AI38" s="160"/>
      <c r="AJ38" s="160"/>
      <c r="AK38" s="161" t="s">
        <v>282</v>
      </c>
      <c r="AL38" s="161"/>
      <c r="AM38" s="161"/>
      <c r="AN38" s="161"/>
      <c r="AO38" s="161"/>
      <c r="AP38" s="161"/>
      <c r="AQ38" s="161"/>
      <c r="AR38" s="161"/>
      <c r="AS38" s="161"/>
      <c r="AT38" s="164">
        <v>4060000</v>
      </c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2">
        <v>1967236.28</v>
      </c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>
        <f t="shared" si="6"/>
        <v>2092763.72</v>
      </c>
      <c r="BW38" s="162"/>
      <c r="BX38" s="162"/>
      <c r="BY38" s="162"/>
      <c r="BZ38" s="162"/>
      <c r="CA38" s="162"/>
      <c r="CB38" s="162"/>
      <c r="CC38" s="162"/>
      <c r="CD38" s="162"/>
      <c r="CE38" s="162"/>
      <c r="CF38" s="2"/>
      <c r="CG38" s="2"/>
      <c r="CH38" s="2"/>
      <c r="CI38" s="2"/>
      <c r="CJ38" s="2"/>
      <c r="CK38" s="2"/>
    </row>
    <row r="39" spans="1:89" ht="126" customHeight="1" hidden="1">
      <c r="A39" s="165" t="s">
        <v>283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0" t="s">
        <v>221</v>
      </c>
      <c r="AF39" s="160"/>
      <c r="AG39" s="160"/>
      <c r="AH39" s="160"/>
      <c r="AI39" s="160"/>
      <c r="AJ39" s="160"/>
      <c r="AK39" s="161" t="s">
        <v>284</v>
      </c>
      <c r="AL39" s="161"/>
      <c r="AM39" s="161"/>
      <c r="AN39" s="161"/>
      <c r="AO39" s="161"/>
      <c r="AP39" s="161"/>
      <c r="AQ39" s="161"/>
      <c r="AR39" s="161"/>
      <c r="AS39" s="161"/>
      <c r="AT39" s="156">
        <v>0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62">
        <v>74000</v>
      </c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 t="s">
        <v>45</v>
      </c>
      <c r="BW39" s="162"/>
      <c r="BX39" s="162"/>
      <c r="BY39" s="162"/>
      <c r="BZ39" s="162"/>
      <c r="CA39" s="162"/>
      <c r="CB39" s="162"/>
      <c r="CC39" s="162"/>
      <c r="CD39" s="162"/>
      <c r="CE39" s="162"/>
      <c r="CF39" s="2"/>
      <c r="CG39" s="2"/>
      <c r="CH39" s="2"/>
      <c r="CI39" s="2"/>
      <c r="CJ39" s="2"/>
      <c r="CK39" s="2"/>
    </row>
    <row r="40" spans="1:89" ht="83.25" customHeight="1" hidden="1">
      <c r="A40" s="165" t="s">
        <v>285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0" t="s">
        <v>221</v>
      </c>
      <c r="AF40" s="160"/>
      <c r="AG40" s="160"/>
      <c r="AH40" s="160"/>
      <c r="AI40" s="160"/>
      <c r="AJ40" s="160"/>
      <c r="AK40" s="161" t="s">
        <v>286</v>
      </c>
      <c r="AL40" s="161"/>
      <c r="AM40" s="161"/>
      <c r="AN40" s="161"/>
      <c r="AO40" s="161"/>
      <c r="AP40" s="161"/>
      <c r="AQ40" s="161"/>
      <c r="AR40" s="161"/>
      <c r="AS40" s="161"/>
      <c r="AT40" s="162">
        <v>0</v>
      </c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70">
        <v>15100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62" t="s">
        <v>45</v>
      </c>
      <c r="BW40" s="162"/>
      <c r="BX40" s="162"/>
      <c r="BY40" s="162"/>
      <c r="BZ40" s="162"/>
      <c r="CA40" s="162"/>
      <c r="CB40" s="162"/>
      <c r="CC40" s="162"/>
      <c r="CD40" s="162"/>
      <c r="CE40" s="162"/>
      <c r="CF40" s="2"/>
      <c r="CG40" s="2"/>
      <c r="CH40" s="2"/>
      <c r="CI40" s="2"/>
      <c r="CJ40" s="2"/>
      <c r="CK40" s="2"/>
    </row>
    <row r="41" spans="1:89" ht="66" customHeight="1">
      <c r="A41" s="165" t="s">
        <v>287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0" t="s">
        <v>221</v>
      </c>
      <c r="AF41" s="160"/>
      <c r="AG41" s="160"/>
      <c r="AH41" s="160"/>
      <c r="AI41" s="160"/>
      <c r="AJ41" s="160"/>
      <c r="AK41" s="161" t="s">
        <v>288</v>
      </c>
      <c r="AL41" s="161"/>
      <c r="AM41" s="161"/>
      <c r="AN41" s="161"/>
      <c r="AO41" s="161"/>
      <c r="AP41" s="161"/>
      <c r="AQ41" s="161"/>
      <c r="AR41" s="161"/>
      <c r="AS41" s="161"/>
      <c r="AT41" s="168">
        <v>150000</v>
      </c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70" t="s">
        <v>45</v>
      </c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62">
        <f>AT41</f>
        <v>150000</v>
      </c>
      <c r="BW41" s="162"/>
      <c r="BX41" s="162"/>
      <c r="BY41" s="162"/>
      <c r="BZ41" s="162"/>
      <c r="CA41" s="162"/>
      <c r="CB41" s="162"/>
      <c r="CC41" s="162"/>
      <c r="CD41" s="162"/>
      <c r="CE41" s="162"/>
      <c r="CF41" s="2"/>
      <c r="CG41" s="2"/>
      <c r="CH41" s="2"/>
      <c r="CI41" s="2"/>
      <c r="CJ41" s="2"/>
      <c r="CK41" s="2"/>
    </row>
    <row r="42" spans="1:89" ht="84.75" customHeight="1">
      <c r="A42" s="176" t="s">
        <v>289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60" t="s">
        <v>221</v>
      </c>
      <c r="AF42" s="160"/>
      <c r="AG42" s="160"/>
      <c r="AH42" s="160"/>
      <c r="AI42" s="160"/>
      <c r="AJ42" s="160"/>
      <c r="AK42" s="161" t="s">
        <v>290</v>
      </c>
      <c r="AL42" s="161"/>
      <c r="AM42" s="161"/>
      <c r="AN42" s="161"/>
      <c r="AO42" s="161"/>
      <c r="AP42" s="161"/>
      <c r="AQ42" s="161"/>
      <c r="AR42" s="161"/>
      <c r="AS42" s="161"/>
      <c r="AT42" s="162">
        <v>90000</v>
      </c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70">
        <v>37587.65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62">
        <f>AT42-BK42</f>
        <v>52412.35</v>
      </c>
      <c r="BW42" s="162"/>
      <c r="BX42" s="162"/>
      <c r="BY42" s="162"/>
      <c r="BZ42" s="162"/>
      <c r="CA42" s="162"/>
      <c r="CB42" s="162"/>
      <c r="CC42" s="162"/>
      <c r="CD42" s="162"/>
      <c r="CE42" s="162"/>
      <c r="CF42" s="2"/>
      <c r="CG42" s="2"/>
      <c r="CH42" s="2"/>
      <c r="CI42" s="2"/>
      <c r="CJ42" s="2"/>
      <c r="CK42" s="2"/>
    </row>
    <row r="43" spans="1:89" ht="57.75" customHeight="1">
      <c r="A43" s="175" t="s">
        <v>291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60" t="s">
        <v>221</v>
      </c>
      <c r="AF43" s="160"/>
      <c r="AG43" s="160"/>
      <c r="AH43" s="160"/>
      <c r="AI43" s="160"/>
      <c r="AJ43" s="160"/>
      <c r="AK43" s="161" t="s">
        <v>292</v>
      </c>
      <c r="AL43" s="161"/>
      <c r="AM43" s="161"/>
      <c r="AN43" s="161"/>
      <c r="AO43" s="161"/>
      <c r="AP43" s="161"/>
      <c r="AQ43" s="161"/>
      <c r="AR43" s="161"/>
      <c r="AS43" s="161"/>
      <c r="AT43" s="162">
        <v>15000</v>
      </c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 t="s">
        <v>45</v>
      </c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>
        <f>AT43</f>
        <v>15000</v>
      </c>
      <c r="BW43" s="162"/>
      <c r="BX43" s="162"/>
      <c r="BY43" s="162"/>
      <c r="BZ43" s="162"/>
      <c r="CA43" s="162"/>
      <c r="CB43" s="162"/>
      <c r="CC43" s="162"/>
      <c r="CD43" s="162"/>
      <c r="CE43" s="162"/>
      <c r="CF43" s="2"/>
      <c r="CG43" s="2"/>
      <c r="CH43" s="2"/>
      <c r="CI43" s="2"/>
      <c r="CJ43" s="2"/>
      <c r="CK43" s="2"/>
    </row>
    <row r="44" spans="1:89" ht="70.5" customHeight="1">
      <c r="A44" s="175" t="s">
        <v>293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60" t="s">
        <v>221</v>
      </c>
      <c r="AF44" s="160"/>
      <c r="AG44" s="160"/>
      <c r="AH44" s="160"/>
      <c r="AI44" s="160"/>
      <c r="AJ44" s="160"/>
      <c r="AK44" s="154" t="s">
        <v>294</v>
      </c>
      <c r="AL44" s="154"/>
      <c r="AM44" s="154"/>
      <c r="AN44" s="154"/>
      <c r="AO44" s="154"/>
      <c r="AP44" s="154"/>
      <c r="AQ44" s="154"/>
      <c r="AR44" s="154"/>
      <c r="AS44" s="154"/>
      <c r="AT44" s="164">
        <v>85000</v>
      </c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70">
        <v>83130</v>
      </c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62">
        <f aca="true" t="shared" si="7" ref="BV44:BV45">AT44-BK44</f>
        <v>1870</v>
      </c>
      <c r="BW44" s="162"/>
      <c r="BX44" s="162"/>
      <c r="BY44" s="162"/>
      <c r="BZ44" s="162"/>
      <c r="CA44" s="162"/>
      <c r="CB44" s="162"/>
      <c r="CC44" s="162"/>
      <c r="CD44" s="162"/>
      <c r="CE44" s="162"/>
      <c r="CF44" s="2"/>
      <c r="CG44" s="2"/>
      <c r="CH44" s="2"/>
      <c r="CI44" s="2"/>
      <c r="CJ44" s="2"/>
      <c r="CK44" s="2"/>
    </row>
    <row r="45" spans="1:89" ht="48" customHeight="1">
      <c r="A45" s="183" t="s">
        <v>295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53" t="s">
        <v>221</v>
      </c>
      <c r="AF45" s="153"/>
      <c r="AG45" s="153"/>
      <c r="AH45" s="153"/>
      <c r="AI45" s="153"/>
      <c r="AJ45" s="153"/>
      <c r="AK45" s="154" t="s">
        <v>296</v>
      </c>
      <c r="AL45" s="154"/>
      <c r="AM45" s="154"/>
      <c r="AN45" s="154"/>
      <c r="AO45" s="154"/>
      <c r="AP45" s="154"/>
      <c r="AQ45" s="154"/>
      <c r="AR45" s="154"/>
      <c r="AS45" s="154"/>
      <c r="AT45" s="164">
        <v>60900</v>
      </c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84">
        <v>31510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56">
        <f t="shared" si="7"/>
        <v>29390</v>
      </c>
      <c r="BW45" s="156"/>
      <c r="BX45" s="156"/>
      <c r="BY45" s="156"/>
      <c r="BZ45" s="156"/>
      <c r="CA45" s="156"/>
      <c r="CB45" s="156"/>
      <c r="CC45" s="156"/>
      <c r="CD45" s="156"/>
      <c r="CE45" s="156"/>
      <c r="CF45" s="185"/>
      <c r="CG45" s="185"/>
      <c r="CH45" s="185"/>
      <c r="CI45" s="185"/>
      <c r="CJ45" s="185"/>
      <c r="CK45" s="185"/>
    </row>
    <row r="46" spans="1:89" ht="15" customHeight="1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8"/>
      <c r="AE46" s="189"/>
      <c r="AF46" s="189"/>
      <c r="AG46" s="189"/>
      <c r="AH46" s="189"/>
      <c r="AI46" s="189"/>
      <c r="AJ46" s="189"/>
      <c r="AK46" s="190"/>
      <c r="AL46" s="190"/>
      <c r="AM46" s="190"/>
      <c r="AN46" s="190"/>
      <c r="AO46" s="190"/>
      <c r="AP46" s="190"/>
      <c r="AQ46" s="190"/>
      <c r="AR46" s="190"/>
      <c r="AS46" s="190"/>
      <c r="AT46" s="191"/>
      <c r="AU46" s="191"/>
      <c r="AV46" s="191"/>
      <c r="AW46" s="191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1"/>
      <c r="BJ46" s="191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2"/>
      <c r="CG46" s="2"/>
      <c r="CH46" s="2"/>
      <c r="CI46" s="2"/>
      <c r="CJ46" s="2"/>
      <c r="CK46" s="2"/>
    </row>
    <row r="47" spans="1:89" ht="23.25" customHeight="1">
      <c r="A47" s="195" t="s">
        <v>297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6" t="s">
        <v>298</v>
      </c>
      <c r="AF47" s="196"/>
      <c r="AG47" s="196"/>
      <c r="AH47" s="196"/>
      <c r="AI47" s="196"/>
      <c r="AJ47" s="196"/>
      <c r="AK47" s="197" t="s">
        <v>33</v>
      </c>
      <c r="AL47" s="197"/>
      <c r="AM47" s="197"/>
      <c r="AN47" s="197"/>
      <c r="AO47" s="197"/>
      <c r="AP47" s="197"/>
      <c r="AQ47" s="197"/>
      <c r="AR47" s="197"/>
      <c r="AS47" s="197"/>
      <c r="AT47" s="198">
        <f>стр1!BB13-AT6</f>
        <v>-1321106.8500000015</v>
      </c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9">
        <f>стр1!BX13-стр2!BK6</f>
        <v>-772436.9800000004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200" t="s">
        <v>33</v>
      </c>
      <c r="BW47" s="200"/>
      <c r="BX47" s="200"/>
      <c r="BY47" s="200"/>
      <c r="BZ47" s="200"/>
      <c r="CA47" s="200"/>
      <c r="CB47" s="200"/>
      <c r="CC47" s="200"/>
      <c r="CD47" s="200"/>
      <c r="CE47" s="200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tabSelected="1" view="pageBreakPreview" zoomScaleSheetLayoutView="100" workbookViewId="0" topLeftCell="A26">
      <selection activeCell="BZ40" sqref="BZ40"/>
    </sheetView>
  </sheetViews>
  <sheetFormatPr defaultColWidth="1.00390625" defaultRowHeight="12.75"/>
  <cols>
    <col min="1" max="2" width="0.5" style="1" hidden="1" customWidth="1"/>
    <col min="3" max="3" width="2.625" style="1" customWidth="1"/>
    <col min="4" max="4" width="0.5" style="1" customWidth="1"/>
    <col min="5" max="5" width="1.00390625" style="1" customWidth="1"/>
    <col min="6" max="19" width="0.5" style="1" customWidth="1"/>
    <col min="20" max="20" width="0.74609375" style="1" customWidth="1"/>
    <col min="21" max="35" width="0.5" style="1" customWidth="1"/>
    <col min="36" max="36" width="11.00390625" style="1" customWidth="1"/>
    <col min="37" max="37" width="0.74609375" style="1" customWidth="1"/>
    <col min="38" max="41" width="0.5" style="1" customWidth="1"/>
    <col min="42" max="42" width="1.4921875" style="1" customWidth="1"/>
    <col min="43" max="43" width="1.0039062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875" style="1" customWidth="1"/>
    <col min="58" max="58" width="6.125" style="1" customWidth="1"/>
    <col min="59" max="59" width="1.0039062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75390625" style="1" customWidth="1"/>
    <col min="81" max="86" width="0.5" style="1" customWidth="1"/>
    <col min="87" max="87" width="0.74609375" style="1" customWidth="1"/>
    <col min="88" max="88" width="0.74609375" style="1" hidden="1" customWidth="1"/>
    <col min="89" max="89" width="0.5" style="1" hidden="1" customWidth="1"/>
    <col min="90" max="90" width="2.50390625" style="1" customWidth="1"/>
    <col min="91" max="91" width="1.4921875" style="1" customWidth="1"/>
    <col min="92" max="92" width="1.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8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4.00390625" style="1" customWidth="1"/>
    <col min="108" max="108" width="1.00390625" style="1" customWidth="1"/>
    <col min="109" max="16384" width="0.5" style="1" customWidth="1"/>
  </cols>
  <sheetData>
    <row r="1" spans="90:107" ht="12.75" customHeight="1">
      <c r="CL1" s="9" t="s">
        <v>299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7" t="s">
        <v>300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301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302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303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1321106.8500000015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772436.9800000004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-548669.870000001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222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304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305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30" t="s">
        <v>45</v>
      </c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 t="s">
        <v>45</v>
      </c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306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307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308</v>
      </c>
      <c r="AL11" s="211"/>
      <c r="AM11" s="211"/>
      <c r="AN11" s="211"/>
      <c r="AO11" s="211"/>
      <c r="AP11" s="211"/>
      <c r="AQ11" s="130" t="s">
        <v>45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 t="s">
        <v>45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 t="s">
        <v>45</v>
      </c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309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310</v>
      </c>
      <c r="AL12" s="211"/>
      <c r="AM12" s="211"/>
      <c r="AN12" s="211"/>
      <c r="AO12" s="211"/>
      <c r="AP12" s="211"/>
      <c r="AQ12" s="130" t="s">
        <v>45</v>
      </c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 t="s">
        <v>45</v>
      </c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 t="s">
        <v>45</v>
      </c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30" t="s">
        <v>45</v>
      </c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 t="s">
        <v>45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30" t="s">
        <v>45</v>
      </c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 t="s">
        <v>45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311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312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30" t="s">
        <v>45</v>
      </c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 t="s">
        <v>45</v>
      </c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306</v>
      </c>
      <c r="B16" s="218" t="s">
        <v>306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30" t="s">
        <v>45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 t="s">
        <v>45</v>
      </c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30" t="s">
        <v>45</v>
      </c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 t="s">
        <v>45</v>
      </c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30" t="s">
        <v>45</v>
      </c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 t="s">
        <v>45</v>
      </c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30" t="s">
        <v>45</v>
      </c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 t="s">
        <v>45</v>
      </c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30" t="s">
        <v>45</v>
      </c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 t="s">
        <v>45</v>
      </c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30" t="s">
        <v>45</v>
      </c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 t="s">
        <v>45</v>
      </c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30" t="s">
        <v>45</v>
      </c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 t="s">
        <v>45</v>
      </c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30" t="s">
        <v>45</v>
      </c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 t="s">
        <v>45</v>
      </c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30" t="s">
        <v>45</v>
      </c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 t="s">
        <v>45</v>
      </c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30" t="s">
        <v>45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 t="s">
        <v>45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30" t="s">
        <v>45</v>
      </c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 t="s">
        <v>45</v>
      </c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30" t="s">
        <v>45</v>
      </c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 t="s">
        <v>45</v>
      </c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30" t="s">
        <v>45</v>
      </c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 t="s">
        <v>45</v>
      </c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30" t="s">
        <v>45</v>
      </c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 t="s">
        <v>45</v>
      </c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30" t="s">
        <v>45</v>
      </c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 t="s">
        <v>45</v>
      </c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30" t="s">
        <v>45</v>
      </c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 t="s">
        <v>45</v>
      </c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30" t="s">
        <v>45</v>
      </c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 t="s">
        <v>45</v>
      </c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30" t="s">
        <v>45</v>
      </c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 t="s">
        <v>45</v>
      </c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30" t="s">
        <v>45</v>
      </c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 t="s">
        <v>45</v>
      </c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30" t="s">
        <v>45</v>
      </c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 t="s">
        <v>45</v>
      </c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313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314</v>
      </c>
      <c r="AL37" s="211"/>
      <c r="AM37" s="211"/>
      <c r="AN37" s="211"/>
      <c r="AO37" s="211"/>
      <c r="AP37" s="211"/>
      <c r="AQ37" s="208" t="s">
        <v>315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30">
        <f>BG38+BG39</f>
        <v>1321106.8500000015</v>
      </c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>
        <f>BZ38+BZ39</f>
        <v>772436.9800000004</v>
      </c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212">
        <f>BG37-BZ37</f>
        <v>548669.870000001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316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317</v>
      </c>
      <c r="AL38" s="211"/>
      <c r="AM38" s="211"/>
      <c r="AN38" s="211"/>
      <c r="AO38" s="211"/>
      <c r="AP38" s="211"/>
      <c r="AQ38" s="208" t="s">
        <v>318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30">
        <f>-стр1!BB13</f>
        <v>-16035100</v>
      </c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220">
        <v>-7268616.93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319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320</v>
      </c>
      <c r="AL39" s="221"/>
      <c r="AM39" s="221"/>
      <c r="AN39" s="221"/>
      <c r="AO39" s="221"/>
      <c r="AP39" s="221"/>
      <c r="AQ39" s="222" t="s">
        <v>321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17356206.85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8041053.91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322</v>
      </c>
      <c r="C41" s="1" t="s">
        <v>322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F41" s="138" t="s">
        <v>323</v>
      </c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</row>
    <row r="42" spans="1:99" ht="11.25" customHeight="1">
      <c r="A42" s="226"/>
      <c r="U42" s="227" t="s">
        <v>324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325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326</v>
      </c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M44" s="138" t="s">
        <v>327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</row>
    <row r="45" spans="3:112" ht="9.75" customHeight="1">
      <c r="C45" s="1" t="s">
        <v>328</v>
      </c>
      <c r="T45" s="228"/>
      <c r="U45" s="228"/>
      <c r="V45" s="228"/>
      <c r="W45" s="228"/>
      <c r="X45" s="228"/>
      <c r="Y45" s="228"/>
      <c r="Z45" s="228"/>
      <c r="AA45" s="228"/>
      <c r="AB45" s="227" t="s">
        <v>324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329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330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325</v>
      </c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F47" s="138" t="s">
        <v>327</v>
      </c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324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329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330</v>
      </c>
      <c r="D50" s="20"/>
      <c r="E50" s="236" t="s">
        <v>331</v>
      </c>
      <c r="F50" s="236"/>
      <c r="G50" s="236"/>
      <c r="H50" s="236"/>
      <c r="I50" s="5" t="s">
        <v>330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2020</v>
      </c>
      <c r="AJ50" s="5"/>
      <c r="AK50" s="5"/>
      <c r="AL50" s="5"/>
      <c r="AM50" s="237"/>
      <c r="AN50" s="237"/>
      <c r="AO50" s="1" t="s">
        <v>332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333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2020-07-02T08:49:58Z</cp:lastPrinted>
  <dcterms:modified xsi:type="dcterms:W3CDTF">2020-08-05T06:57:49Z</dcterms:modified>
  <cp:category/>
  <cp:version/>
  <cp:contentType/>
  <cp:contentStatus/>
  <cp:revision>151</cp:revision>
</cp:coreProperties>
</file>