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'стр1'!$A$2:$DC$117</definedName>
    <definedName name="_xlnm.Print_Area" localSheetId="1">'стр2'!$A$1:$CE$48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<sst xmlns="http://schemas.openxmlformats.org/spreadsheetml/2006/main" count="788" uniqueCount="359">
  <si>
    <t>ОТЧЕТ ОБ ИСПОЛНЕНИИ БЮДЖЕТА</t>
  </si>
  <si>
    <t>КОДЫ</t>
  </si>
  <si>
    <t>Форма по ОКУД</t>
  </si>
  <si>
    <t>0503117</t>
  </si>
  <si>
    <t xml:space="preserve">на 1 </t>
  </si>
  <si>
    <t>июля</t>
  </si>
  <si>
    <t>г.</t>
  </si>
  <si>
    <t>Дата</t>
  </si>
  <si>
    <t>01.07.2016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</si>
  <si>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</si>
  <si>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</si>
  <si>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</si>
  <si>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</si>
  <si>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</si>
  <si>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</si>
  <si>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</si>
  <si>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</si>
  <si>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</si>
  <si>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</si>
  <si>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</si>
  <si>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</si>
  <si>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</si>
  <si>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</si>
  <si>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</si>
  <si>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</si>
  <si>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</si>
  <si>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</si>
  <si>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</si>
  <si>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</si>
  <si>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</si>
  <si>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</si>
  <si>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</si>
  <si>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</si>
  <si>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</si>
  <si>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</si>
  <si>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</si>
  <si>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</si>
  <si>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</si>
  <si>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</si>
  <si>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</si>
  <si>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</si>
  <si>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</si>
  <si>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</si>
  <si>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</si>
  <si>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</si>
  <si>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</si>
  <si>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</si>
  <si>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</si>
  <si>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</si>
  <si>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182 1 01 02021 01 3000 110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</si>
  <si>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</si>
  <si>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</si>
  <si>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</si>
  <si>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</si>
  <si>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</si>
  <si>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</si>
  <si>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</si>
  <si>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</si>
  <si>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</si>
  <si>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</si>
  <si>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</si>
  <si>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</si>
  <si>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</si>
  <si>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</si>
  <si>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</si>
  <si>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</si>
  <si>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</si>
  <si>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</si>
  <si>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</si>
  <si>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</si>
  <si>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</si>
  <si>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</si>
  <si>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</si>
  <si>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</si>
  <si>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</si>
  <si>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</si>
  <si>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</si>
  <si>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</si>
  <si>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</si>
  <si>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</si>
  <si>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</si>
  <si>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</si>
  <si>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</si>
  <si>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</si>
  <si>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</si>
  <si>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</si>
  <si>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</si>
  <si>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</si>
  <si>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</si>
  <si>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</si>
  <si>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</si>
  <si>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</si>
  <si>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</si>
  <si>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</si>
  <si>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</si>
  <si>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</si>
  <si>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</si>
  <si>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</si>
  <si>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182 1 05 03020 01 3000 110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</si>
  <si>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</si>
  <si>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</si>
  <si>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</si>
  <si>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</si>
  <si>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</si>
  <si>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</si>
  <si>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</si>
  <si>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</si>
  <si>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</si>
  <si>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</si>
  <si>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</si>
  <si>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</si>
  <si>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</si>
  <si>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</si>
  <si>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</si>
  <si>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</si>
  <si>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</si>
  <si>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</si>
  <si>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</si>
  <si>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</si>
  <si>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</si>
  <si>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</si>
  <si>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</si>
  <si>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</si>
  <si>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</si>
  <si>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</si>
  <si>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</si>
  <si>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</si>
  <si>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</si>
  <si>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</si>
  <si>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</si>
  <si>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</si>
  <si>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</si>
  <si>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</si>
  <si>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</si>
  <si>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</si>
  <si>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</si>
  <si>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</si>
  <si>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</si>
  <si>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</si>
  <si>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</si>
  <si>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</si>
  <si>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</si>
  <si>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</si>
  <si>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</si>
  <si>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</si>
  <si>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</si>
  <si>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</si>
  <si>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</si>
  <si>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</si>
  <si>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</si>
  <si>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</si>
  <si>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</si>
  <si>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</si>
  <si>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</si>
  <si>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</si>
  <si>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</si>
  <si>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</si>
  <si>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</si>
  <si>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</si>
  <si>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</si>
  <si>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</si>
  <si>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</si>
  <si>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</si>
  <si>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</si>
  <si>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</si>
  <si>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</si>
  <si>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</si>
  <si>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</si>
  <si>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</si>
  <si>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</si>
  <si>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Платежи от государственных и муниципальных унитарных предприятий</t>
  </si>
  <si>
    <t>951 1 11 07000 00 0000 120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</si>
  <si>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</si>
  <si>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</si>
  <si>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</si>
  <si>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951 1 11 07015 10 0000 120</t>
  </si>
  <si>
    <t>ДОХОДЫ ОТ ОКАЗАНИЯ ПЛАТЕЖНЫХ УСЛУГ (РАБОТ) И КОМПЕНСАЦИИ ЗАТРАТ ГОСУДАРСТВА</t>
  </si>
  <si>
    <t>000 1 13  00000 00 0000 000</t>
  </si>
  <si>
    <t>Доходы от компесации затрат государства</t>
  </si>
  <si>
    <t>951 1 13 02000 00 0000 130</t>
  </si>
  <si>
    <t>Прочие  доходы от компенсанции затрат государства</t>
  </si>
  <si>
    <t>951 1 13 02990 00 0000 130</t>
  </si>
  <si>
    <t>Прочие доходы от компенсации затрат бюджетов сельских полселений</t>
  </si>
  <si>
    <t>951 1 13 02995 10 0000 130</t>
  </si>
  <si>
    <t>ШТРАФЫ, САНКЦИИ, ВОЗМЕЩЕНИЕ УЩЕРБА</t>
  </si>
  <si>
    <t>951 1 16 00000 00 0000 000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</si>
  <si>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</si>
  <si>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</si>
  <si>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</si>
  <si>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</si>
  <si>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Прочие поступления от денежных взысканий (штрафов) и иных сумм в возмещение ущерба</t>
  </si>
  <si>
    <t>951 1 16 90000 00 0000 140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</si>
  <si>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</si>
  <si>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182 1 16 90050 10 0000 140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</si>
  <si>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</si>
  <si>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</si>
  <si>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</si>
  <si>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</si>
  <si>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</si>
  <si>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</si>
  <si>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</si>
  <si>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</si>
  <si>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</si>
  <si>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</si>
  <si>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</si>
  <si>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951 1 17 14030 10 0000 180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</si>
  <si>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</si>
  <si>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</si>
  <si>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</si>
  <si>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</si>
  <si>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</si>
  <si>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951 2 02 01000 00 0000 151</t>
  </si>
  <si>
    <t>Дотации на выравнивание бюджетной обеспеченности</t>
  </si>
  <si>
    <t xml:space="preserve">951 2 02 01001 00 0000 151 </t>
  </si>
  <si>
    <t>Дотации бюджетам сельских поселений на выравнивание бюджетной обеспеченности</t>
  </si>
  <si>
    <t>951 2 02 01001 10 0000 151</t>
  </si>
  <si>
    <t xml:space="preserve">Субвенции бюджетам субъектов Российской Федерации и муниципальных образований </t>
  </si>
  <si>
    <t xml:space="preserve">951 2 02 03000 00 0000 151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</si>
  <si>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</si>
  <si>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951 2 02 03015 00 0000 151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</si>
  <si>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</si>
  <si>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951 2 02 03015 10 0000 151 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</si>
  <si>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</si>
  <si>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</si>
  <si>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Субвенции бюджетам сельских поселений на выполнение передаваемых полномочий субъектов Российской Федерации</t>
  </si>
  <si>
    <t>951 2 02 03024 10 0000 151</t>
  </si>
  <si>
    <t>Иные межбюджетные трансферты</t>
  </si>
  <si>
    <t>951 2 02 04000 00 0000 151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</si>
  <si>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</si>
  <si>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</si>
  <si>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</si>
  <si>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951 2 02 04012 10 0000 151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</si>
  <si>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</si>
  <si>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</si>
  <si>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сельских поселений</t>
  </si>
  <si>
    <t>951 2 02 04999 10 0000 151</t>
  </si>
  <si>
    <t>Прочие межбюджетные трансферты, передаваемые бюджетам поселений</t>
  </si>
  <si>
    <t>952 2 02 04999 10 0000 151</t>
  </si>
  <si>
    <t>953 2 02 04999 10 0000 151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</si>
  <si>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</si>
  <si>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</si>
  <si>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</si>
  <si>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</si>
  <si>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</si>
  <si>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</si>
  <si>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</si>
  <si>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органов местного самоуправления Краснополянского сельского поселения (Расходы на выплаты персоналу государственных(муниципальных)органов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</si>
  <si>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</si>
  <si>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работников органов местного самоуправления Краснополянского сельского поселения  (Расходы на выплаты персоналу государственных(муниципальных)органов(Иные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</si>
  <si>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</si>
  <si>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работников органов местного самоуправления Краснополянского сельского поселения Песчанокопского района(Расходы на выплаты персоналу государственных (муниципальных)органов (Взносы по обязательному социальному страхованию на выплаты денежного содержания и иные выплаты работникам государственных (муниципальоных) органов)</t>
  </si>
  <si>
    <t>951 0102 8810000110 129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</si>
  <si>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</si>
  <si>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</si>
  <si>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</si>
  <si>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</si>
  <si>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(муниципальоных)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</si>
  <si>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</si>
  <si>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</si>
  <si>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</si>
  <si>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</si>
  <si>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</si>
  <si>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</si>
  <si>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</si>
  <si>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государствееных (муниципальных) нужд)</t>
  </si>
  <si>
    <t>951 0104 9990072390 244</t>
  </si>
  <si>
    <t>Расходы на осуществление переданных полномочий по вопросам местного значенияпо вопросам организации и осуществлению мероприятий по гражданской обороне,защите насиления и террирории поселения  от чрезвычайных ситуаций в рамках непрограммных расходов бюджета Краснополянского сельского поселения Песчанокопского района (Иные межбюджетные трансферты)</t>
  </si>
  <si>
    <t>951 0104 9990087010 540</t>
  </si>
  <si>
    <t>Подготовка и проведение выборов Главы Краснополянского сельского поселения Песчанокопского района и депутатов Собрания депутатов Краснополянского сельского поселения Песчанокопского района в рамках непрограммных расходов в органах местного самоуправления (Специальные расходы)</t>
  </si>
  <si>
    <t>951 0107 9990090350 880</t>
  </si>
  <si>
    <t>Резервный фонд Администрации Краснополянского сельского поселения на финансовое обеспечение непредвиденных раходов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</si>
  <si>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</si>
  <si>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Уплата членского взноса в Совет муниципальных образований Ростовской области в рамках подпрограммы «Развитие муниципального управления  и муниципальной службы в Краснополянском сельском поселении"
 муниципальной программы Краснополянского сельского 
 поселения "Муниципальная политика"
( Уплата иных платежей)</t>
  </si>
  <si>
    <t>951 0113 1110099020 853</t>
  </si>
  <si>
    <t>Оценка  имущества, признание прав и регулирование отношений по муниципальной собственности Краснополянского сельского поселения в рамках непрограммных  расходов органов местного самоуправления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</si>
  <si>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951 0113 9990022960 244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</si>
  <si>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</si>
  <si>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</si>
  <si>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</si>
  <si>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</si>
  <si>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(муниципальоных) органов)</t>
  </si>
  <si>
    <t>951 0203 9990051180 129</t>
  </si>
  <si>
    <t xml:space="preserve"> Мероприятия по обеспечению пожарной безопасности в рамках подпрограммы "Обеспечение пожарной безопасности" муниципальной программы Краснополянского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государствееных (муниципальных) нужд)</t>
  </si>
  <si>
    <t>951 0309 0520028040 244</t>
  </si>
  <si>
    <t>Расходы на осуществление переданных полномочий по вопросам создания, содержания и организации деятельности аварийно-спасательных служб и (или) аварийно-спасательных формирований на территории поселения в рамках непрограмных расходов бюджета Краснополянского сельского поселения Песчанокопского района (Иные межбюджетные трансферты)</t>
  </si>
  <si>
    <t>951 0309 9990087020 540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</si>
  <si>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современной и эффективной автомобильно-дорожной инфраструктуры" муниципальной программы Краснополянского сельского поселения" Развитие транспортной системы (Прочая закупка товаров, работ и услуг для обеспечения государствееных (муниципальных) нужд)</t>
  </si>
  <si>
    <t>951 0409 0210028110 244</t>
  </si>
  <si>
    <t>Расходы за счет средств местного бюджета на  на ремонт и содержание автомобильных дорог общего пользования местного значения   в рамках подпрограммы 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системы" (Прочая закупка товаров, работ и услуг для обеспечения государствееных (муниципальных) нужд)</t>
  </si>
  <si>
    <t>951 0409 02100S2810 244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</si>
  <si>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(Прочая закупка товаров, работ и услуг для обеспечения государствееных (муниципальных) нужд) (Прочие работы, услуги)</t>
  </si>
  <si>
    <t>201</t>
  </si>
  <si>
    <t>951 0409 0212812 244 226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</si>
  <si>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(Прочая закупка товаров, работ и услуг для обеспечения государствееных (муниципальных) нужд)</t>
  </si>
  <si>
    <t>951 0409 0210028120 244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</si>
  <si>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"(Прочая закупка товаров, работ и услуг для обеспечения государствееных (муниципальных) нужд)</t>
  </si>
  <si>
    <t>951 0409 0210073510 244</t>
  </si>
  <si>
    <t>Расходы на уличное освещение в рамках подпрограммы "Мероприятия в области  коммунального хозяйства"  муниципальной программы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</t>
  </si>
  <si>
    <t>951 0503 0110028200 244</t>
  </si>
  <si>
    <t>Мероприятия по замене ламп накаливанияи и других неэффективных элементов систем освещения, в том числе светильников, на энергосберегающие в рамках подпрограммы  "Энергосбережение и повышение энергетической эффективности"  муниципальной программы Краснополянского сельского поселения "Энергоэффективность и развитие энергетики" (Прочая закупка товаров, работ и услуг для обеспечения государствееных (муниципальных) нужд)</t>
  </si>
  <si>
    <t>951 0503 0310028130 244</t>
  </si>
  <si>
    <t>Расходы на осуществление мероприятий по озеленению  в рамках подпрограммы "Благоустройство 
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государствееных (муниципальных) нужд)</t>
  </si>
  <si>
    <t>951 0503 0120028060 244</t>
  </si>
  <si>
    <t>Расходы на осуществление мероприятий по организации и содержанию мест захороненияв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государствееных (муниципальных) нужд)</t>
  </si>
  <si>
    <t>951 0503 0120028210 244</t>
  </si>
  <si>
    <t>Расходы на осуществление мероприятий по прочим мероприятиям  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государствееных (муниципальных) нужд)</t>
  </si>
  <si>
    <t>951 0503 0120028220 244</t>
  </si>
  <si>
    <t>951 0705 8910000190 244</t>
  </si>
  <si>
    <t>Расходы на обеспечение деятельности (оказание услуг)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</si>
  <si>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951 0801 0610000590 611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</si>
  <si>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</si>
  <si>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</si>
  <si>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</si>
  <si>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</si>
  <si>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 (муниципальным) организациям)</t>
  </si>
  <si>
    <t>951 0801 0610073850 611</t>
  </si>
  <si>
    <t>Выплата муниципальной пенсии за выслугу лет лицам, замещавшим муниципальные должности и должности муниципальной службы  в Краснополянском сельском поселении Песчанокопского района в рамках подпрограммы "Социальная поддержка граждан" муниципальной программы Краснополянского сельского поселения "Социальная поддержка граждан" (Социальные выплаты гражданам, кроме публичных нормативных  социальный выплат)(Пособия, компенсации и инные выплаты гражданам кроме публичных нормовых бязательств)</t>
  </si>
  <si>
    <t>951 1001 1410012150 321</t>
  </si>
  <si>
    <t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Краснополянского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</t>
  </si>
  <si>
    <t>951 1101 0910028080 244</t>
  </si>
  <si>
    <t>Расходы на оплату процентных платежей по муниципальному долгу Краснополянского сельского поселения Песчанокопского района в рамках непрограммных расходов Краснополянского сельского поселения Песчанокопского района (обслуживание муниципального долга) (обслуживание внутреннего долга)</t>
  </si>
  <si>
    <t>951 1301 9929009 730 231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</si>
  <si>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</si>
  <si>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</si>
  <si>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</si>
  <si>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</si>
  <si>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</si>
  <si>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</si>
  <si>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</si>
  <si>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</si>
  <si>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</si>
  <si>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</si>
  <si>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</si>
  <si>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</si>
  <si>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</si>
  <si>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</si>
  <si>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</si>
  <si>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</si>
  <si>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</si>
  <si>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</si>
  <si>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</si>
  <si>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</si>
  <si>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</si>
  <si>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</si>
  <si>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</si>
  <si>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</si>
  <si>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</si>
  <si>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</si>
  <si>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</si>
  <si>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</si>
  <si>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</si>
  <si>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</si>
  <si>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</si>
  <si>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</si>
  <si>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</si>
  <si>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</si>
  <si>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Хитрова Н.А.</t>
  </si>
  <si>
    <t>05</t>
  </si>
  <si>
    <t xml:space="preserve">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</si>
</sst>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1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vertical="top"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wrapText="1"/>
    </xf>
    <xf numFmtId="164" fontId="2" fillId="3" borderId="18" xfId="0" applyFont="1" applyFill="1" applyBorder="1" applyAlignment="1">
      <alignment vertical="top" wrapText="1"/>
    </xf>
    <xf numFmtId="165" fontId="2" fillId="3" borderId="21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/>
    </xf>
    <xf numFmtId="165" fontId="7" fillId="6" borderId="22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2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5" fontId="7" fillId="6" borderId="11" xfId="0" applyNumberFormat="1" applyFont="1" applyFill="1" applyBorder="1" applyAlignment="1">
      <alignment horizontal="left"/>
    </xf>
    <xf numFmtId="165" fontId="7" fillId="6" borderId="22" xfId="0" applyNumberFormat="1" applyFont="1" applyFill="1" applyBorder="1" applyAlignment="1">
      <alignment horizontal="left"/>
    </xf>
    <xf numFmtId="165" fontId="7" fillId="6" borderId="10" xfId="0" applyNumberFormat="1" applyFont="1" applyFill="1" applyBorder="1" applyAlignment="1">
      <alignment horizontal="left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/>
    </xf>
    <xf numFmtId="165" fontId="2" fillId="3" borderId="22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2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2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2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7" fillId="6" borderId="18" xfId="0" applyNumberFormat="1" applyFont="1" applyFill="1" applyBorder="1" applyAlignment="1">
      <alignment horizontal="left" vertical="top" wrapText="1"/>
    </xf>
    <xf numFmtId="166" fontId="2" fillId="3" borderId="23" xfId="0" applyNumberFormat="1" applyFont="1" applyFill="1" applyBorder="1" applyAlignment="1">
      <alignment horizontal="center"/>
    </xf>
    <xf numFmtId="165" fontId="2" fillId="6" borderId="12" xfId="0" applyNumberFormat="1" applyFont="1" applyFill="1" applyBorder="1" applyAlignment="1">
      <alignment horizontal="center"/>
    </xf>
    <xf numFmtId="165" fontId="2" fillId="6" borderId="22" xfId="0" applyNumberFormat="1" applyFont="1" applyFill="1" applyBorder="1" applyAlignment="1">
      <alignment horizontal="center"/>
    </xf>
    <xf numFmtId="165" fontId="2" fillId="6" borderId="10" xfId="0" applyNumberFormat="1" applyFont="1" applyFill="1" applyBorder="1" applyAlignment="1">
      <alignment horizontal="center"/>
    </xf>
    <xf numFmtId="166" fontId="2" fillId="6" borderId="12" xfId="0" applyNumberFormat="1" applyFont="1" applyFill="1" applyBorder="1" applyAlignment="1">
      <alignment horizontal="center"/>
    </xf>
    <xf numFmtId="166" fontId="2" fillId="6" borderId="22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top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5" fontId="2" fillId="8" borderId="22" xfId="0" applyNumberFormat="1" applyFont="1" applyFill="1" applyBorder="1" applyAlignment="1">
      <alignment horizontal="center"/>
    </xf>
    <xf numFmtId="165" fontId="2" fillId="8" borderId="10" xfId="0" applyNumberFormat="1" applyFont="1" applyFill="1" applyBorder="1" applyAlignment="1">
      <alignment horizontal="center"/>
    </xf>
    <xf numFmtId="166" fontId="2" fillId="8" borderId="12" xfId="0" applyNumberFormat="1" applyFont="1" applyFill="1" applyBorder="1" applyAlignment="1">
      <alignment horizontal="center"/>
    </xf>
    <xf numFmtId="166" fontId="2" fillId="8" borderId="22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5" fontId="9" fillId="3" borderId="19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 wrapText="1"/>
    </xf>
    <xf numFmtId="166" fontId="7" fillId="4" borderId="24" xfId="0" applyNumberFormat="1" applyFont="1" applyFill="1" applyBorder="1" applyAlignment="1">
      <alignment horizontal="center"/>
    </xf>
    <xf numFmtId="164" fontId="7" fillId="3" borderId="18" xfId="0" applyFont="1" applyFill="1" applyBorder="1" applyAlignment="1">
      <alignment horizontal="left" wrapText="1"/>
    </xf>
    <xf numFmtId="165" fontId="7" fillId="3" borderId="12" xfId="0" applyNumberFormat="1" applyFont="1" applyFill="1" applyBorder="1" applyAlignment="1">
      <alignment horizontal="center"/>
    </xf>
    <xf numFmtId="165" fontId="7" fillId="3" borderId="22" xfId="0" applyNumberFormat="1" applyFont="1" applyFill="1" applyBorder="1" applyAlignment="1">
      <alignment horizontal="center"/>
    </xf>
    <xf numFmtId="165" fontId="7" fillId="3" borderId="10" xfId="0" applyNumberFormat="1" applyFont="1" applyFill="1" applyBorder="1" applyAlignment="1">
      <alignment horizontal="center"/>
    </xf>
    <xf numFmtId="164" fontId="2" fillId="6" borderId="0" xfId="0" applyFont="1" applyFill="1" applyAlignment="1">
      <alignment/>
    </xf>
    <xf numFmtId="165" fontId="2" fillId="3" borderId="5" xfId="0" applyNumberFormat="1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3" borderId="25" xfId="0" applyNumberFormat="1" applyFont="1" applyFill="1" applyBorder="1" applyAlignment="1">
      <alignment horizontal="center"/>
    </xf>
    <xf numFmtId="164" fontId="2" fillId="0" borderId="26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0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5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3" fillId="0" borderId="27" xfId="0" applyFont="1" applyBorder="1" applyAlignment="1">
      <alignment/>
    </xf>
    <xf numFmtId="164" fontId="5" fillId="9" borderId="28" xfId="0" applyFont="1" applyFill="1" applyBorder="1" applyAlignment="1">
      <alignment/>
    </xf>
    <xf numFmtId="165" fontId="5" fillId="9" borderId="15" xfId="0" applyNumberFormat="1" applyFont="1" applyFill="1" applyBorder="1" applyAlignment="1">
      <alignment horizontal="center"/>
    </xf>
    <xf numFmtId="165" fontId="5" fillId="9" borderId="16" xfId="0" applyNumberFormat="1" applyFont="1" applyFill="1" applyBorder="1" applyAlignment="1">
      <alignment horizontal="center"/>
    </xf>
    <xf numFmtId="166" fontId="5" fillId="9" borderId="16" xfId="0" applyNumberFormat="1" applyFont="1" applyFill="1" applyBorder="1" applyAlignment="1">
      <alignment horizontal="center"/>
    </xf>
    <xf numFmtId="166" fontId="5" fillId="9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2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32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Border="1" applyAlignment="1">
      <alignment horizontal="left" vertical="top" wrapText="1"/>
    </xf>
    <xf numFmtId="166" fontId="13" fillId="3" borderId="11" xfId="0" applyNumberFormat="1" applyFont="1" applyFill="1" applyBorder="1" applyAlignment="1">
      <alignment horizontal="center"/>
    </xf>
    <xf numFmtId="167" fontId="3" fillId="0" borderId="18" xfId="0" applyNumberFormat="1" applyFont="1" applyFill="1" applyBorder="1" applyAlignment="1">
      <alignment horizontal="left" vertical="top" wrapText="1"/>
    </xf>
    <xf numFmtId="166" fontId="14" fillId="0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3" borderId="18" xfId="0" applyFont="1" applyFill="1" applyBorder="1" applyAlignment="1">
      <alignment wrapText="1"/>
    </xf>
    <xf numFmtId="166" fontId="5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5" xfId="0" applyFont="1" applyFill="1" applyBorder="1" applyAlignment="1">
      <alignment vertical="center" wrapText="1"/>
    </xf>
    <xf numFmtId="165" fontId="5" fillId="0" borderId="36" xfId="0" applyNumberFormat="1" applyFont="1" applyFill="1" applyBorder="1" applyAlignment="1">
      <alignment horizontal="center"/>
    </xf>
    <xf numFmtId="165" fontId="5" fillId="0" borderId="35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15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Border="1" applyAlignment="1">
      <alignment horizontal="center" vertical="top"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16" fillId="0" borderId="43" xfId="0" applyFont="1" applyBorder="1" applyAlignment="1">
      <alignment/>
    </xf>
    <xf numFmtId="164" fontId="16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19"/>
  <sheetViews>
    <sheetView view="pageBreakPreview" zoomScaleSheetLayoutView="100" workbookViewId="0" topLeftCell="A1">
      <selection activeCell="AF19" sqref="AF19"/>
    </sheetView>
  </sheetViews>
  <sheetFormatPr defaultColWidth="1.00390625" defaultRowHeight="12.75"/>
  <cols>
    <col min="1" max="1" width="2.25390625" style="1" customWidth="1"/>
    <col min="2" max="3" width="0.875" style="1" customWidth="1"/>
    <col min="4" max="4" width="0.6171875" style="1" customWidth="1"/>
    <col min="5" max="11" width="0.875" style="1" customWidth="1"/>
    <col min="12" max="12" width="2.375" style="1" customWidth="1"/>
    <col min="13" max="15" width="0.875" style="1" customWidth="1"/>
    <col min="16" max="16" width="4.00390625" style="1" customWidth="1"/>
    <col min="17" max="17" width="0.875" style="1" customWidth="1"/>
    <col min="18" max="18" width="1.00390625" style="1" customWidth="1"/>
    <col min="19" max="19" width="2.25390625" style="1" customWidth="1"/>
    <col min="20" max="28" width="0" style="1" hidden="1" customWidth="1"/>
    <col min="29" max="29" width="5.00390625" style="1" customWidth="1"/>
    <col min="30" max="30" width="16.75390625" style="1" customWidth="1"/>
    <col min="31" max="31" width="10.75390625" style="1" customWidth="1"/>
    <col min="32" max="32" width="1.37890625" style="1" customWidth="1"/>
    <col min="33" max="33" width="0.875" style="1" customWidth="1"/>
    <col min="34" max="34" width="1.625" style="1" customWidth="1"/>
    <col min="35" max="35" width="1.25" style="1" customWidth="1"/>
    <col min="36" max="36" width="0.74609375" style="1" customWidth="1"/>
    <col min="37" max="37" width="0" style="1" hidden="1" customWidth="1"/>
    <col min="38" max="39" width="0.875" style="1" customWidth="1"/>
    <col min="40" max="40" width="4.25390625" style="1" customWidth="1"/>
    <col min="41" max="42" width="0.875" style="1" customWidth="1"/>
    <col min="43" max="43" width="4.125" style="1" customWidth="1"/>
    <col min="44" max="45" width="0.875" style="1" customWidth="1"/>
    <col min="46" max="46" width="2.625" style="1" customWidth="1"/>
    <col min="47" max="49" width="0.875" style="1" customWidth="1"/>
    <col min="50" max="50" width="2.625" style="1" customWidth="1"/>
    <col min="51" max="51" width="0.74609375" style="1" customWidth="1"/>
    <col min="52" max="53" width="0" style="1" hidden="1" customWidth="1"/>
    <col min="54" max="65" width="0.875" style="1" customWidth="1"/>
    <col min="66" max="66" width="0" style="1" hidden="1" customWidth="1"/>
    <col min="67" max="67" width="1.75390625" style="1" customWidth="1"/>
    <col min="68" max="68" width="0.875" style="1" customWidth="1"/>
    <col min="69" max="69" width="1.12109375" style="1" customWidth="1"/>
    <col min="70" max="70" width="0.37109375" style="1" customWidth="1"/>
    <col min="71" max="75" width="0" style="1" hidden="1" customWidth="1"/>
    <col min="76" max="76" width="1.4921875" style="1" customWidth="1"/>
    <col min="77" max="77" width="0.6171875" style="1" customWidth="1"/>
    <col min="78" max="78" width="0" style="1" hidden="1" customWidth="1"/>
    <col min="79" max="79" width="0.875" style="1" customWidth="1"/>
    <col min="80" max="80" width="0.2421875" style="1" customWidth="1"/>
    <col min="81" max="81" width="2.375" style="1" customWidth="1"/>
    <col min="82" max="83" width="0.875" style="1" customWidth="1"/>
    <col min="84" max="84" width="2.375" style="1" customWidth="1"/>
    <col min="85" max="85" width="0.875" style="1" customWidth="1"/>
    <col min="86" max="86" width="3.00390625" style="1" customWidth="1"/>
    <col min="87" max="87" width="0.12890625" style="1" customWidth="1"/>
    <col min="88" max="90" width="0" style="1" hidden="1" customWidth="1"/>
    <col min="91" max="91" width="1.25" style="1" customWidth="1"/>
    <col min="92" max="95" width="0.875" style="1" customWidth="1"/>
    <col min="96" max="96" width="0.37109375" style="1" customWidth="1"/>
    <col min="97" max="97" width="0" style="1" hidden="1" customWidth="1"/>
    <col min="98" max="99" width="0.875" style="1" customWidth="1"/>
    <col min="100" max="100" width="0.12890625" style="1" customWidth="1"/>
    <col min="101" max="101" width="0" style="1" hidden="1" customWidth="1"/>
    <col min="102" max="105" width="0.875" style="1" customWidth="1"/>
    <col min="106" max="106" width="2.625" style="1" customWidth="1"/>
    <col min="107" max="107" width="2.00390625" style="1" customWidth="1"/>
    <col min="108" max="110" width="0" style="1" hidden="1" customWidth="1"/>
    <col min="111" max="16384" width="0.87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2016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BB15+BB100</f>
        <v>13128300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BX15+BX100</f>
        <v>4309409.6899999995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8818890.31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BB16+BB30+BB36+BB47+BB67+BB76+BB89+BB94</f>
        <v>10714600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BX16+BX30+BX36+BX47+BX67+BX76+BX85+BX94</f>
        <v>3709609.69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7004990.3100000005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1570000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496139.13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1073860.87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1570000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BX18+BX22+BX26</f>
        <v>496139.13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1073860.87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1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1570000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</f>
        <v>493798.13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1076201.87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66.7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493731.88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0">-BX19</f>
        <v>-493731.88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66.25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-66.25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66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 t="s">
        <v>45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 t="s">
        <v>45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78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7" t="s">
        <v>32</v>
      </c>
      <c r="AG22" s="57"/>
      <c r="AH22" s="57"/>
      <c r="AI22" s="57"/>
      <c r="AJ22" s="57"/>
      <c r="AK22" s="57"/>
      <c r="AL22" s="55" t="s">
        <v>51</v>
      </c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8" t="s">
        <v>45</v>
      </c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>
        <f>+BX23+BX25</f>
        <v>794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9">
        <f aca="true" t="shared" si="3" ref="CN22:CN23">-BX22</f>
        <v>-794</v>
      </c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</row>
    <row r="23" spans="1:107" ht="89.25" customHeight="1">
      <c r="A23" s="54" t="s">
        <v>52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36" t="s">
        <v>32</v>
      </c>
      <c r="AG23" s="36"/>
      <c r="AH23" s="36"/>
      <c r="AI23" s="36"/>
      <c r="AJ23" s="36"/>
      <c r="AK23" s="36"/>
      <c r="AL23" s="37" t="s">
        <v>53</v>
      </c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8" t="s">
        <v>45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>
        <v>494</v>
      </c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9">
        <f t="shared" si="3"/>
        <v>-494</v>
      </c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</row>
    <row r="24" spans="1:107" ht="24.75" customHeight="1" hidden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7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 t="s">
        <v>45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 t="s">
        <v>45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9.2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>
        <v>300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>
        <v>-200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35.25" customHeight="1">
      <c r="A26" s="56" t="s">
        <v>58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7" t="s">
        <v>32</v>
      </c>
      <c r="AG26" s="57"/>
      <c r="AH26" s="57"/>
      <c r="AI26" s="57"/>
      <c r="AJ26" s="57"/>
      <c r="AK26" s="55"/>
      <c r="AL26" s="55" t="s">
        <v>59</v>
      </c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8" t="s">
        <v>45</v>
      </c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>
        <f>BX27</f>
        <v>1547</v>
      </c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9">
        <f aca="true" t="shared" si="4" ref="CN26:CN27">-BX26</f>
        <v>-1547</v>
      </c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</row>
    <row r="27" spans="1:107" ht="45" customHeight="1">
      <c r="A27" s="54" t="s">
        <v>60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36" t="s">
        <v>32</v>
      </c>
      <c r="AG27" s="36"/>
      <c r="AH27" s="36"/>
      <c r="AI27" s="36"/>
      <c r="AJ27" s="36"/>
      <c r="AK27" s="37"/>
      <c r="AL27" s="37" t="s">
        <v>61</v>
      </c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8" t="s">
        <v>45</v>
      </c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>
        <v>1547</v>
      </c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9">
        <f t="shared" si="4"/>
        <v>-1547</v>
      </c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</row>
    <row r="28" spans="1:107" ht="36" customHeight="1" hidden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63</v>
      </c>
      <c r="AG28" s="36"/>
      <c r="AH28" s="36"/>
      <c r="AI28" s="36"/>
      <c r="AJ28" s="36"/>
      <c r="AK28" s="37"/>
      <c r="AL28" s="37" t="s">
        <v>64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 t="s">
        <v>45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 t="s">
        <v>45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56.25" customHeight="1" hidden="1">
      <c r="A29" s="54" t="s">
        <v>65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66</v>
      </c>
      <c r="AG29" s="36"/>
      <c r="AH29" s="36"/>
      <c r="AI29" s="36"/>
      <c r="AJ29" s="36"/>
      <c r="AK29" s="36"/>
      <c r="AL29" s="37" t="s">
        <v>67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 t="s">
        <v>45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26.25" customHeight="1">
      <c r="A30" s="60" t="s">
        <v>68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48" t="s">
        <v>32</v>
      </c>
      <c r="AG30" s="48"/>
      <c r="AH30" s="48"/>
      <c r="AI30" s="48"/>
      <c r="AJ30" s="48"/>
      <c r="AK30" s="48"/>
      <c r="AL30" s="49" t="s">
        <v>69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50">
        <f>BB31</f>
        <v>2102500</v>
      </c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>
        <f>BX31</f>
        <v>1071061.84</v>
      </c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1">
        <f aca="true" t="shared" si="5" ref="CN30:CN34">BB30-BX30</f>
        <v>1031438.1599999999</v>
      </c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</row>
    <row r="31" spans="1:107" ht="24" customHeight="1">
      <c r="A31" s="60" t="s">
        <v>70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48" t="s">
        <v>32</v>
      </c>
      <c r="AG31" s="48"/>
      <c r="AH31" s="48"/>
      <c r="AI31" s="48"/>
      <c r="AJ31" s="48"/>
      <c r="AK31" s="48"/>
      <c r="AL31" s="52" t="s">
        <v>71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0">
        <f>BB32+BB33+BB34</f>
        <v>2102500</v>
      </c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>
        <f>BX32+BX33+BX34+BX35</f>
        <v>1071061.84</v>
      </c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1">
        <f t="shared" si="5"/>
        <v>1031438.1599999999</v>
      </c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</row>
    <row r="32" spans="1:107" ht="46.5" customHeight="1">
      <c r="A32" s="61" t="s">
        <v>72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36" t="s">
        <v>32</v>
      </c>
      <c r="AG32" s="36"/>
      <c r="AH32" s="36"/>
      <c r="AI32" s="36"/>
      <c r="AJ32" s="36"/>
      <c r="AK32" s="37"/>
      <c r="AL32" s="37" t="s">
        <v>73</v>
      </c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62"/>
      <c r="BA32" s="62"/>
      <c r="BB32" s="38">
        <v>732900</v>
      </c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58"/>
      <c r="BT32" s="58"/>
      <c r="BU32" s="58"/>
      <c r="BV32" s="58"/>
      <c r="BW32" s="58"/>
      <c r="BX32" s="38">
        <v>364284.79</v>
      </c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9">
        <f t="shared" si="5"/>
        <v>368615.21</v>
      </c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</row>
    <row r="33" spans="1:107" ht="56.25" customHeight="1">
      <c r="A33" s="61" t="s">
        <v>74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36" t="s">
        <v>32</v>
      </c>
      <c r="AG33" s="36"/>
      <c r="AH33" s="36"/>
      <c r="AI33" s="36"/>
      <c r="AJ33" s="36"/>
      <c r="AK33" s="55"/>
      <c r="AL33" s="37" t="s">
        <v>75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62"/>
      <c r="BA33" s="62"/>
      <c r="BB33" s="38">
        <v>14800</v>
      </c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>
        <v>6005.79</v>
      </c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9">
        <f t="shared" si="5"/>
        <v>8794.21</v>
      </c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</row>
    <row r="34" spans="1:107" ht="48.75" customHeight="1">
      <c r="A34" s="61" t="s">
        <v>76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36" t="s">
        <v>32</v>
      </c>
      <c r="AG34" s="36"/>
      <c r="AH34" s="36"/>
      <c r="AI34" s="36"/>
      <c r="AJ34" s="36"/>
      <c r="AK34" s="55"/>
      <c r="AL34" s="37" t="s">
        <v>77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62"/>
      <c r="BA34" s="62"/>
      <c r="BB34" s="38">
        <v>1354800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758114.04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t="shared" si="5"/>
        <v>596685.96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47.25" customHeight="1">
      <c r="A35" s="61" t="s">
        <v>78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36" t="s">
        <v>32</v>
      </c>
      <c r="AG35" s="36"/>
      <c r="AH35" s="36"/>
      <c r="AI35" s="36"/>
      <c r="AJ35" s="36"/>
      <c r="AK35" s="55"/>
      <c r="AL35" s="37" t="s">
        <v>79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62"/>
      <c r="BA35" s="62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-57342.78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>-BX35</f>
        <v>57342.78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12.75" customHeight="1">
      <c r="A36" s="40" t="s">
        <v>80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1" t="s">
        <v>32</v>
      </c>
      <c r="AG36" s="41"/>
      <c r="AH36" s="41"/>
      <c r="AI36" s="41"/>
      <c r="AJ36" s="41"/>
      <c r="AK36" s="41"/>
      <c r="AL36" s="42" t="s">
        <v>81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3">
        <f aca="true" t="shared" si="6" ref="BB36:BB37">BB37</f>
        <v>900000</v>
      </c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>
        <f aca="true" t="shared" si="7" ref="BX36:BX37">BX37</f>
        <v>927011.8999999999</v>
      </c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5">
        <f aca="true" t="shared" si="8" ref="CN36:CN38">BB36-BX36</f>
        <v>-27011.899999999907</v>
      </c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</row>
    <row r="37" spans="1:107" ht="14.25" customHeight="1">
      <c r="A37" s="47" t="s">
        <v>82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8" t="s">
        <v>32</v>
      </c>
      <c r="AG37" s="48"/>
      <c r="AH37" s="48"/>
      <c r="AI37" s="48"/>
      <c r="AJ37" s="48"/>
      <c r="AK37" s="49"/>
      <c r="AL37" s="63" t="s">
        <v>83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4"/>
      <c r="BA37" s="65"/>
      <c r="BB37" s="66">
        <f t="shared" si="6"/>
        <v>900000</v>
      </c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67"/>
      <c r="BU37" s="67"/>
      <c r="BV37" s="67"/>
      <c r="BW37" s="68"/>
      <c r="BX37" s="50">
        <f t="shared" si="7"/>
        <v>927011.8999999999</v>
      </c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>
        <f t="shared" si="8"/>
        <v>-27011.899999999907</v>
      </c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</row>
    <row r="38" spans="1:107" ht="15" customHeight="1">
      <c r="A38" s="47" t="s">
        <v>82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8" t="s">
        <v>32</v>
      </c>
      <c r="AG38" s="48"/>
      <c r="AH38" s="48"/>
      <c r="AI38" s="48"/>
      <c r="AJ38" s="48"/>
      <c r="AK38" s="49"/>
      <c r="AL38" s="49" t="s">
        <v>84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50">
        <v>900000</v>
      </c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>
        <f>+BX39+BX40+BX41</f>
        <v>927011.8999999999</v>
      </c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1">
        <f t="shared" si="8"/>
        <v>-27011.899999999907</v>
      </c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</row>
    <row r="39" spans="1:107" ht="32.25" customHeight="1">
      <c r="A39" s="69" t="s">
        <v>85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36" t="s">
        <v>32</v>
      </c>
      <c r="AG39" s="36"/>
      <c r="AH39" s="36"/>
      <c r="AI39" s="36"/>
      <c r="AJ39" s="36"/>
      <c r="AK39" s="37"/>
      <c r="AL39" s="37" t="s">
        <v>86</v>
      </c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8" t="s">
        <v>45</v>
      </c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>
        <v>924830.58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9">
        <f aca="true" t="shared" si="9" ref="CN39:CN40">-BX39</f>
        <v>-924830.58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</row>
    <row r="40" spans="1:107" ht="21.75" customHeight="1">
      <c r="A40" s="54" t="s">
        <v>87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36" t="s">
        <v>32</v>
      </c>
      <c r="AG40" s="36"/>
      <c r="AH40" s="36"/>
      <c r="AI40" s="36"/>
      <c r="AJ40" s="36"/>
      <c r="AK40" s="37"/>
      <c r="AL40" s="37" t="s">
        <v>88</v>
      </c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8" t="s">
        <v>45</v>
      </c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>
        <v>1681.32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9">
        <f t="shared" si="9"/>
        <v>-1681.32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</row>
    <row r="41" spans="1:107" ht="34.5" customHeight="1">
      <c r="A41" s="54" t="s">
        <v>89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36" t="s">
        <v>32</v>
      </c>
      <c r="AG41" s="36"/>
      <c r="AH41" s="36"/>
      <c r="AI41" s="36"/>
      <c r="AJ41" s="36"/>
      <c r="AK41" s="37"/>
      <c r="AL41" s="37" t="s">
        <v>90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45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>
        <v>500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>
        <v>-500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24" customHeight="1" hidden="1">
      <c r="A42" s="60" t="s">
        <v>91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48" t="s">
        <v>32</v>
      </c>
      <c r="AG42" s="48"/>
      <c r="AH42" s="48"/>
      <c r="AI42" s="48"/>
      <c r="AJ42" s="48"/>
      <c r="AK42" s="70"/>
      <c r="AL42" s="63" t="s">
        <v>92</v>
      </c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71"/>
      <c r="BA42" s="72"/>
      <c r="BB42" s="66" t="s">
        <v>45</v>
      </c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7"/>
      <c r="BT42" s="67"/>
      <c r="BU42" s="67"/>
      <c r="BV42" s="67"/>
      <c r="BW42" s="68"/>
      <c r="BX42" s="50" t="s">
        <v>45</v>
      </c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1" t="s">
        <v>45</v>
      </c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</row>
    <row r="43" spans="1:107" ht="26.25" customHeight="1" hidden="1">
      <c r="A43" s="73" t="s">
        <v>93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36" t="s">
        <v>32</v>
      </c>
      <c r="AG43" s="36"/>
      <c r="AH43" s="36"/>
      <c r="AI43" s="36"/>
      <c r="AJ43" s="36"/>
      <c r="AK43" s="37"/>
      <c r="AL43" s="74" t="s">
        <v>94</v>
      </c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5"/>
      <c r="BA43" s="76"/>
      <c r="BB43" s="77" t="s">
        <v>45</v>
      </c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8"/>
      <c r="BT43" s="78"/>
      <c r="BU43" s="78"/>
      <c r="BV43" s="78"/>
      <c r="BW43" s="79"/>
      <c r="BX43" s="38" t="s">
        <v>45</v>
      </c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9" t="s">
        <v>45</v>
      </c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</row>
    <row r="44" spans="1:107" ht="24" customHeight="1" hidden="1">
      <c r="A44" s="73" t="s">
        <v>95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36" t="s">
        <v>32</v>
      </c>
      <c r="AG44" s="36"/>
      <c r="AH44" s="36"/>
      <c r="AI44" s="36"/>
      <c r="AJ44" s="36"/>
      <c r="AK44" s="37"/>
      <c r="AL44" s="74" t="s">
        <v>96</v>
      </c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5"/>
      <c r="BA44" s="76"/>
      <c r="BB44" s="77" t="s">
        <v>45</v>
      </c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8"/>
      <c r="BT44" s="78"/>
      <c r="BU44" s="78"/>
      <c r="BV44" s="78"/>
      <c r="BW44" s="79"/>
      <c r="BX44" s="38" t="s">
        <v>45</v>
      </c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9" t="s">
        <v>45</v>
      </c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</row>
    <row r="45" spans="1:107" ht="23.25" customHeight="1" hidden="1">
      <c r="A45" s="73" t="s">
        <v>97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36" t="s">
        <v>32</v>
      </c>
      <c r="AG45" s="36"/>
      <c r="AH45" s="36"/>
      <c r="AI45" s="36"/>
      <c r="AJ45" s="36"/>
      <c r="AK45" s="37"/>
      <c r="AL45" s="74" t="s">
        <v>98</v>
      </c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5"/>
      <c r="BA45" s="76"/>
      <c r="BB45" s="77" t="s">
        <v>45</v>
      </c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8"/>
      <c r="BT45" s="78"/>
      <c r="BU45" s="78"/>
      <c r="BV45" s="78"/>
      <c r="BW45" s="79"/>
      <c r="BX45" s="38" t="s">
        <v>45</v>
      </c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9" t="s">
        <v>45</v>
      </c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</row>
    <row r="46" spans="1:107" ht="14.25" customHeight="1" hidden="1">
      <c r="A46" s="73" t="s">
        <v>91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36" t="s">
        <v>32</v>
      </c>
      <c r="AG46" s="36"/>
      <c r="AH46" s="36"/>
      <c r="AI46" s="36"/>
      <c r="AJ46" s="36"/>
      <c r="AK46" s="37"/>
      <c r="AL46" s="74" t="s">
        <v>99</v>
      </c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5"/>
      <c r="BA46" s="76"/>
      <c r="BB46" s="77" t="s">
        <v>45</v>
      </c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8"/>
      <c r="BT46" s="78"/>
      <c r="BU46" s="78"/>
      <c r="BV46" s="78"/>
      <c r="BW46" s="79"/>
      <c r="BX46" s="38" t="s">
        <v>45</v>
      </c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9" t="s">
        <v>45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</row>
    <row r="47" spans="1:107" ht="12.75" customHeight="1">
      <c r="A47" s="40" t="s">
        <v>100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 t="s">
        <v>32</v>
      </c>
      <c r="AG47" s="41"/>
      <c r="AH47" s="41"/>
      <c r="AI47" s="41"/>
      <c r="AJ47" s="41"/>
      <c r="AK47" s="41"/>
      <c r="AL47" s="42" t="s">
        <v>101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3">
        <f>BB48+BB54</f>
        <v>5857700</v>
      </c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>
        <f>BX48+BX54</f>
        <v>1117791.79</v>
      </c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5">
        <f aca="true" t="shared" si="10" ref="CN47:CN49">BB47-BX47</f>
        <v>4739908.21</v>
      </c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</row>
    <row r="48" spans="1:107" ht="15.75" customHeight="1">
      <c r="A48" s="47" t="s">
        <v>102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8" t="s">
        <v>32</v>
      </c>
      <c r="AG48" s="48"/>
      <c r="AH48" s="48"/>
      <c r="AI48" s="48"/>
      <c r="AJ48" s="48"/>
      <c r="AK48" s="48"/>
      <c r="AL48" s="49" t="s">
        <v>103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50">
        <f>BB49</f>
        <v>263800</v>
      </c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>
        <f>BX49</f>
        <v>7286.76</v>
      </c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1">
        <f t="shared" si="10"/>
        <v>256513.24</v>
      </c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</row>
    <row r="49" spans="1:107" ht="36.75" customHeight="1">
      <c r="A49" s="80" t="s">
        <v>104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48" t="s">
        <v>32</v>
      </c>
      <c r="AG49" s="48"/>
      <c r="AH49" s="48"/>
      <c r="AI49" s="48"/>
      <c r="AJ49" s="48"/>
      <c r="AK49" s="48"/>
      <c r="AL49" s="49" t="s">
        <v>105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>
        <v>263800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>
        <f>BX50+BX51</f>
        <v>7286.76</v>
      </c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>
        <f t="shared" si="10"/>
        <v>256513.24</v>
      </c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</row>
    <row r="50" spans="1:107" ht="57.75" customHeight="1">
      <c r="A50" s="81" t="s">
        <v>106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36" t="s">
        <v>32</v>
      </c>
      <c r="AG50" s="36"/>
      <c r="AH50" s="36"/>
      <c r="AI50" s="36"/>
      <c r="AJ50" s="36"/>
      <c r="AK50" s="36"/>
      <c r="AL50" s="37" t="s">
        <v>107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8" t="s">
        <v>45</v>
      </c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>
        <v>6846.7</v>
      </c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9">
        <f aca="true" t="shared" si="11" ref="CN50:CN51">-BX50</f>
        <v>-6846.7</v>
      </c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</row>
    <row r="51" spans="1:107" ht="37.5" customHeight="1">
      <c r="A51" s="81" t="s">
        <v>108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36" t="s">
        <v>32</v>
      </c>
      <c r="AG51" s="36"/>
      <c r="AH51" s="36"/>
      <c r="AI51" s="36"/>
      <c r="AJ51" s="36"/>
      <c r="AK51" s="37"/>
      <c r="AL51" s="37" t="s">
        <v>109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45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>
        <v>440.06</v>
      </c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9">
        <f t="shared" si="11"/>
        <v>-440.06</v>
      </c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</row>
    <row r="52" spans="1:107" ht="54.75" customHeight="1">
      <c r="A52" s="81" t="s">
        <v>110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36" t="s">
        <v>32</v>
      </c>
      <c r="AG52" s="36"/>
      <c r="AH52" s="36"/>
      <c r="AI52" s="36"/>
      <c r="AJ52" s="36"/>
      <c r="AK52" s="37"/>
      <c r="AL52" s="74" t="s">
        <v>111</v>
      </c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5"/>
      <c r="BA52" s="76"/>
      <c r="BB52" s="77" t="s">
        <v>45</v>
      </c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8"/>
      <c r="BT52" s="78"/>
      <c r="BU52" s="78"/>
      <c r="BV52" s="78"/>
      <c r="BW52" s="79"/>
      <c r="BX52" s="38" t="s">
        <v>45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9" t="s">
        <v>45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</row>
    <row r="53" spans="1:107" ht="34.5" customHeight="1">
      <c r="A53" s="81" t="s">
        <v>112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36" t="s">
        <v>113</v>
      </c>
      <c r="AG53" s="36"/>
      <c r="AH53" s="36"/>
      <c r="AI53" s="36"/>
      <c r="AJ53" s="36"/>
      <c r="AK53" s="37"/>
      <c r="AL53" s="37" t="s">
        <v>114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45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 t="s">
        <v>45</v>
      </c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9" t="s">
        <v>45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</row>
    <row r="54" spans="1:107" ht="15" customHeight="1">
      <c r="A54" s="47" t="s">
        <v>115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8" t="s">
        <v>32</v>
      </c>
      <c r="AG54" s="48"/>
      <c r="AH54" s="48"/>
      <c r="AI54" s="48"/>
      <c r="AJ54" s="48"/>
      <c r="AK54" s="48"/>
      <c r="AL54" s="49" t="s">
        <v>116</v>
      </c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50">
        <f>BB55+BB61</f>
        <v>5593900</v>
      </c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>
        <f>BX55+BX61</f>
        <v>1110505.03</v>
      </c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1">
        <f aca="true" t="shared" si="12" ref="CN54:CN56">BB54-BX54</f>
        <v>4483394.97</v>
      </c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</row>
    <row r="55" spans="1:107" ht="13.5" customHeight="1">
      <c r="A55" s="53" t="s">
        <v>117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48" t="s">
        <v>32</v>
      </c>
      <c r="AG55" s="48"/>
      <c r="AH55" s="48"/>
      <c r="AI55" s="48"/>
      <c r="AJ55" s="48"/>
      <c r="AK55" s="49"/>
      <c r="AL55" s="49" t="s">
        <v>118</v>
      </c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50">
        <f>BB56</f>
        <v>1810000</v>
      </c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>
        <f>BX56</f>
        <v>1031657.54</v>
      </c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1">
        <f t="shared" si="12"/>
        <v>778342.46</v>
      </c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</row>
    <row r="56" spans="1:107" ht="27" customHeight="1">
      <c r="A56" s="53" t="s">
        <v>119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48" t="s">
        <v>32</v>
      </c>
      <c r="AG56" s="48"/>
      <c r="AH56" s="48"/>
      <c r="AI56" s="48"/>
      <c r="AJ56" s="48"/>
      <c r="AK56" s="48"/>
      <c r="AL56" s="49" t="s">
        <v>120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>
        <v>1810000</v>
      </c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>
        <f>BX57+BX58</f>
        <v>1031657.54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>
        <f t="shared" si="12"/>
        <v>778342.46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</row>
    <row r="57" spans="1:107" ht="44.25" customHeight="1">
      <c r="A57" s="54" t="s">
        <v>121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36" t="s">
        <v>32</v>
      </c>
      <c r="AG57" s="36"/>
      <c r="AH57" s="36"/>
      <c r="AI57" s="36"/>
      <c r="AJ57" s="36"/>
      <c r="AK57" s="36"/>
      <c r="AL57" s="37" t="s">
        <v>122</v>
      </c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8" t="s">
        <v>45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>
        <v>1031254.23</v>
      </c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9">
        <f aca="true" t="shared" si="13" ref="CN57:CN58">-BX57</f>
        <v>-1031254.23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</row>
    <row r="58" spans="1:107" ht="33" customHeight="1">
      <c r="A58" s="54" t="s">
        <v>123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36" t="s">
        <v>32</v>
      </c>
      <c r="AG58" s="36"/>
      <c r="AH58" s="36"/>
      <c r="AI58" s="36"/>
      <c r="AJ58" s="36"/>
      <c r="AK58" s="37"/>
      <c r="AL58" s="37" t="s">
        <v>124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 t="s">
        <v>45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>
        <v>403.31</v>
      </c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9">
        <f t="shared" si="13"/>
        <v>-403.31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</row>
    <row r="59" spans="1:107" ht="48.75" customHeight="1">
      <c r="A59" s="54" t="s">
        <v>125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36" t="s">
        <v>32</v>
      </c>
      <c r="AG59" s="36"/>
      <c r="AH59" s="36"/>
      <c r="AI59" s="36"/>
      <c r="AJ59" s="36"/>
      <c r="AK59" s="37"/>
      <c r="AL59" s="37" t="s">
        <v>126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 t="s">
        <v>45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 t="s">
        <v>45</v>
      </c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9" t="s">
        <v>45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</row>
    <row r="60" spans="1:107" ht="22.5" customHeight="1">
      <c r="A60" s="54" t="s">
        <v>127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36" t="s">
        <v>32</v>
      </c>
      <c r="AG60" s="36"/>
      <c r="AH60" s="36"/>
      <c r="AI60" s="36"/>
      <c r="AJ60" s="36"/>
      <c r="AK60" s="37"/>
      <c r="AL60" s="37" t="s">
        <v>128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 t="s">
        <v>45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 t="s">
        <v>45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9" t="s">
        <v>45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ht="15" customHeight="1">
      <c r="A61" s="53" t="s">
        <v>129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82" t="s">
        <v>32</v>
      </c>
      <c r="AG61" s="82"/>
      <c r="AH61" s="82"/>
      <c r="AI61" s="82"/>
      <c r="AJ61" s="82"/>
      <c r="AK61" s="83"/>
      <c r="AL61" s="49" t="s">
        <v>130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50">
        <f>BB62</f>
        <v>3783900</v>
      </c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>
        <f>BX62</f>
        <v>78847.48999999999</v>
      </c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1">
        <f aca="true" t="shared" si="14" ref="CN61:CN62">BB61-BX61</f>
        <v>3705052.51</v>
      </c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</row>
    <row r="62" spans="1:107" ht="26.25" customHeight="1">
      <c r="A62" s="53" t="s">
        <v>131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48" t="s">
        <v>32</v>
      </c>
      <c r="AG62" s="48"/>
      <c r="AH62" s="48"/>
      <c r="AI62" s="48"/>
      <c r="AJ62" s="48"/>
      <c r="AK62" s="48"/>
      <c r="AL62" s="49" t="s">
        <v>132</v>
      </c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50">
        <v>3783900</v>
      </c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>
        <f>BX63+BX64+BX65</f>
        <v>78847.48999999999</v>
      </c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1">
        <f t="shared" si="14"/>
        <v>3705052.51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</row>
    <row r="63" spans="1:107" ht="43.5" customHeight="1">
      <c r="A63" s="54" t="s">
        <v>133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36" t="s">
        <v>32</v>
      </c>
      <c r="AG63" s="36"/>
      <c r="AH63" s="36"/>
      <c r="AI63" s="36"/>
      <c r="AJ63" s="36"/>
      <c r="AK63" s="36"/>
      <c r="AL63" s="37" t="s">
        <v>134</v>
      </c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8" t="s">
        <v>45</v>
      </c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>
        <v>73396.68</v>
      </c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9">
        <f aca="true" t="shared" si="15" ref="CN63:CN65">-BX63</f>
        <v>-73396.68</v>
      </c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</row>
    <row r="64" spans="1:107" ht="33" customHeight="1">
      <c r="A64" s="54" t="s">
        <v>135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36" t="s">
        <v>32</v>
      </c>
      <c r="AG64" s="36"/>
      <c r="AH64" s="36"/>
      <c r="AI64" s="36"/>
      <c r="AJ64" s="36"/>
      <c r="AK64" s="37"/>
      <c r="AL64" s="37" t="s">
        <v>136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 t="s">
        <v>45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>
        <v>4937.01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>
        <f t="shared" si="15"/>
        <v>-4937.01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ht="46.5" customHeight="1">
      <c r="A65" s="54" t="s">
        <v>137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36" t="s">
        <v>32</v>
      </c>
      <c r="AG65" s="36"/>
      <c r="AH65" s="36"/>
      <c r="AI65" s="36"/>
      <c r="AJ65" s="36"/>
      <c r="AK65" s="37"/>
      <c r="AL65" s="74" t="s">
        <v>138</v>
      </c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5"/>
      <c r="BA65" s="76"/>
      <c r="BB65" s="77" t="s">
        <v>45</v>
      </c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8"/>
      <c r="BT65" s="78"/>
      <c r="BU65" s="78"/>
      <c r="BV65" s="78"/>
      <c r="BW65" s="79"/>
      <c r="BX65" s="38">
        <v>513.8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>
        <f t="shared" si="15"/>
        <v>-513.8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ht="26.25" customHeight="1">
      <c r="A66" s="54" t="s">
        <v>139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36" t="s">
        <v>32</v>
      </c>
      <c r="AG66" s="36"/>
      <c r="AH66" s="36"/>
      <c r="AI66" s="36"/>
      <c r="AJ66" s="36"/>
      <c r="AK66" s="37"/>
      <c r="AL66" s="74" t="s">
        <v>140</v>
      </c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6"/>
      <c r="BB66" s="38" t="s">
        <v>45</v>
      </c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 t="s">
        <v>45</v>
      </c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9" t="s">
        <v>45</v>
      </c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</row>
    <row r="67" spans="1:107" ht="14.25" customHeight="1">
      <c r="A67" s="84" t="s">
        <v>141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41" t="s">
        <v>32</v>
      </c>
      <c r="AG67" s="41"/>
      <c r="AH67" s="41"/>
      <c r="AI67" s="41"/>
      <c r="AJ67" s="41"/>
      <c r="AK67" s="41"/>
      <c r="AL67" s="42" t="s">
        <v>142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3">
        <f aca="true" t="shared" si="16" ref="BB67:BB69">BB68</f>
        <v>38500</v>
      </c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>
        <f aca="true" t="shared" si="17" ref="BX67:BX69">BX68</f>
        <v>16800</v>
      </c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5">
        <f aca="true" t="shared" si="18" ref="CN67:CN70">BB67-BX67</f>
        <v>21700</v>
      </c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1:107" s="34" customFormat="1" ht="34.5" customHeight="1">
      <c r="A68" s="80" t="s">
        <v>143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48" t="s">
        <v>32</v>
      </c>
      <c r="AG68" s="48"/>
      <c r="AH68" s="48"/>
      <c r="AI68" s="48"/>
      <c r="AJ68" s="48"/>
      <c r="AK68" s="49"/>
      <c r="AL68" s="49" t="s">
        <v>144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50">
        <f t="shared" si="16"/>
        <v>38500</v>
      </c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>
        <f t="shared" si="17"/>
        <v>16800</v>
      </c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1">
        <f t="shared" si="18"/>
        <v>21700</v>
      </c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</row>
    <row r="69" spans="1:107" s="34" customFormat="1" ht="47.25" customHeight="1">
      <c r="A69" s="81" t="s">
        <v>145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36" t="s">
        <v>32</v>
      </c>
      <c r="AG69" s="36"/>
      <c r="AH69" s="36"/>
      <c r="AI69" s="36"/>
      <c r="AJ69" s="36"/>
      <c r="AK69" s="36"/>
      <c r="AL69" s="37" t="s">
        <v>146</v>
      </c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8">
        <f t="shared" si="16"/>
        <v>38500</v>
      </c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>
        <f t="shared" si="17"/>
        <v>16800</v>
      </c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9">
        <f t="shared" si="18"/>
        <v>21700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</row>
    <row r="70" spans="1:107" s="34" customFormat="1" ht="45" customHeight="1">
      <c r="A70" s="81" t="s">
        <v>145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36" t="s">
        <v>32</v>
      </c>
      <c r="AG70" s="36"/>
      <c r="AH70" s="36"/>
      <c r="AI70" s="36"/>
      <c r="AJ70" s="36"/>
      <c r="AK70" s="36"/>
      <c r="AL70" s="37" t="s">
        <v>147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8">
        <v>38500</v>
      </c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>
        <v>16800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>
        <f t="shared" si="18"/>
        <v>21700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</row>
    <row r="71" spans="1:107" s="34" customFormat="1" ht="24.75" customHeight="1" hidden="1">
      <c r="A71" s="84" t="s">
        <v>148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41" t="s">
        <v>32</v>
      </c>
      <c r="AG71" s="41"/>
      <c r="AH71" s="41"/>
      <c r="AI71" s="41"/>
      <c r="AJ71" s="41"/>
      <c r="AK71" s="42"/>
      <c r="AL71" s="85" t="s">
        <v>149</v>
      </c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6"/>
      <c r="BA71" s="87"/>
      <c r="BB71" s="88" t="s">
        <v>45</v>
      </c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9"/>
      <c r="BT71" s="89"/>
      <c r="BU71" s="89"/>
      <c r="BV71" s="89"/>
      <c r="BW71" s="89"/>
      <c r="BX71" s="43" t="e">
        <f aca="true" t="shared" si="19" ref="BX71:BX74">BX72</f>
        <v>#REF!</v>
      </c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5" t="s">
        <v>45</v>
      </c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</row>
    <row r="72" spans="1:107" s="34" customFormat="1" ht="15" customHeight="1" hidden="1">
      <c r="A72" s="80" t="s">
        <v>150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48" t="s">
        <v>32</v>
      </c>
      <c r="AG72" s="48"/>
      <c r="AH72" s="48"/>
      <c r="AI72" s="48"/>
      <c r="AJ72" s="48"/>
      <c r="AK72" s="49"/>
      <c r="AL72" s="63" t="s">
        <v>151</v>
      </c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4"/>
      <c r="BA72" s="65"/>
      <c r="BB72" s="66" t="s">
        <v>45</v>
      </c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50" t="e">
        <f t="shared" si="19"/>
        <v>#REF!</v>
      </c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1" t="s">
        <v>45</v>
      </c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</row>
    <row r="73" spans="1:107" s="34" customFormat="1" ht="15.75" customHeight="1" hidden="1">
      <c r="A73" s="81" t="s">
        <v>152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36" t="s">
        <v>32</v>
      </c>
      <c r="AG73" s="36"/>
      <c r="AH73" s="36"/>
      <c r="AI73" s="36"/>
      <c r="AJ73" s="36"/>
      <c r="AK73" s="37"/>
      <c r="AL73" s="74" t="s">
        <v>153</v>
      </c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5"/>
      <c r="BA73" s="76"/>
      <c r="BB73" s="77" t="s">
        <v>45</v>
      </c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38" t="e">
        <f t="shared" si="19"/>
        <v>#REF!</v>
      </c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9" t="s">
        <v>45</v>
      </c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</row>
    <row r="74" spans="1:107" s="34" customFormat="1" ht="24.75" customHeight="1" hidden="1">
      <c r="A74" s="81" t="s">
        <v>154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36" t="s">
        <v>32</v>
      </c>
      <c r="AG74" s="36"/>
      <c r="AH74" s="36"/>
      <c r="AI74" s="36"/>
      <c r="AJ74" s="36"/>
      <c r="AK74" s="37"/>
      <c r="AL74" s="74" t="s">
        <v>155</v>
      </c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5"/>
      <c r="BA74" s="76"/>
      <c r="BB74" s="77" t="s">
        <v>45</v>
      </c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8"/>
      <c r="BT74" s="78"/>
      <c r="BU74" s="78"/>
      <c r="BV74" s="78"/>
      <c r="BW74" s="78"/>
      <c r="BX74" s="38" t="e">
        <f t="shared" si="19"/>
        <v>#REF!</v>
      </c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9" t="s">
        <v>45</v>
      </c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</row>
    <row r="75" spans="1:107" s="34" customFormat="1" ht="24.75" customHeight="1" hidden="1">
      <c r="A75" s="81" t="s">
        <v>156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36" t="s">
        <v>32</v>
      </c>
      <c r="AG75" s="36"/>
      <c r="AH75" s="36"/>
      <c r="AI75" s="36"/>
      <c r="AJ75" s="36"/>
      <c r="AK75" s="37"/>
      <c r="AL75" s="74" t="s">
        <v>157</v>
      </c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5"/>
      <c r="BA75" s="76"/>
      <c r="BB75" s="77" t="s">
        <v>45</v>
      </c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8"/>
      <c r="BT75" s="78"/>
      <c r="BU75" s="78"/>
      <c r="BV75" s="78"/>
      <c r="BW75" s="78"/>
      <c r="BX75" s="38" t="e">
        <f>#REF!</f>
        <v>#REF!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9" t="s">
        <v>45</v>
      </c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</row>
    <row r="76" spans="1:107" ht="24" customHeight="1">
      <c r="A76" s="84" t="s">
        <v>158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41" t="s">
        <v>32</v>
      </c>
      <c r="AG76" s="41"/>
      <c r="AH76" s="41"/>
      <c r="AI76" s="41"/>
      <c r="AJ76" s="41"/>
      <c r="AK76" s="42"/>
      <c r="AL76" s="42" t="s">
        <v>159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3">
        <f>BB77+BB82</f>
        <v>121000</v>
      </c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4">
        <f>BX80+BX82</f>
        <v>79986.26999999999</v>
      </c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5">
        <f aca="true" t="shared" si="20" ref="CN76:CN77">BB76-BX76</f>
        <v>41013.73000000001</v>
      </c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</row>
    <row r="77" spans="1:132" ht="59.25" customHeight="1">
      <c r="A77" s="90" t="s">
        <v>160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48" t="s">
        <v>32</v>
      </c>
      <c r="AG77" s="48"/>
      <c r="AH77" s="48"/>
      <c r="AI77" s="48"/>
      <c r="AJ77" s="48"/>
      <c r="AK77" s="48"/>
      <c r="AL77" s="49" t="s">
        <v>161</v>
      </c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50">
        <f>BB80</f>
        <v>91000</v>
      </c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>
        <f>BX80</f>
        <v>35133.1</v>
      </c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1">
        <f t="shared" si="20"/>
        <v>55866.9</v>
      </c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EB77" s="91"/>
    </row>
    <row r="78" spans="1:130" ht="49.5" customHeight="1" hidden="1">
      <c r="A78" s="92" t="s">
        <v>162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82" t="s">
        <v>32</v>
      </c>
      <c r="AG78" s="82"/>
      <c r="AH78" s="82"/>
      <c r="AI78" s="82"/>
      <c r="AJ78" s="82"/>
      <c r="AK78" s="49"/>
      <c r="AL78" s="83" t="s">
        <v>163</v>
      </c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93">
        <f>BB79</f>
        <v>0</v>
      </c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>
        <f>BX79</f>
        <v>0</v>
      </c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4" t="s">
        <v>45</v>
      </c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Z78" s="1">
        <v>95600</v>
      </c>
    </row>
    <row r="79" spans="1:120" ht="57" customHeight="1" hidden="1">
      <c r="A79" s="69" t="s">
        <v>164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36" t="s">
        <v>32</v>
      </c>
      <c r="AG79" s="36"/>
      <c r="AH79" s="36"/>
      <c r="AI79" s="36"/>
      <c r="AJ79" s="36"/>
      <c r="AK79" s="36"/>
      <c r="AL79" s="37" t="s">
        <v>165</v>
      </c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8" t="s">
        <v>45</v>
      </c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9" t="s">
        <v>45</v>
      </c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P79" s="95"/>
    </row>
    <row r="80" spans="1:120" ht="35.25" customHeight="1">
      <c r="A80" s="96" t="s">
        <v>166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48" t="s">
        <v>32</v>
      </c>
      <c r="AG80" s="48"/>
      <c r="AH80" s="48"/>
      <c r="AI80" s="48"/>
      <c r="AJ80" s="48"/>
      <c r="AK80" s="49"/>
      <c r="AL80" s="49" t="s">
        <v>167</v>
      </c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50">
        <f>BB81</f>
        <v>91000</v>
      </c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>
        <f>BX81</f>
        <v>35133.1</v>
      </c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1">
        <f aca="true" t="shared" si="21" ref="CN80:CN84">BB80-BX80</f>
        <v>55866.9</v>
      </c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P80" s="95"/>
    </row>
    <row r="81" spans="1:120" ht="26.25" customHeight="1">
      <c r="A81" s="81" t="s">
        <v>168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36" t="s">
        <v>32</v>
      </c>
      <c r="AG81" s="36"/>
      <c r="AH81" s="36"/>
      <c r="AI81" s="36"/>
      <c r="AJ81" s="36"/>
      <c r="AK81" s="37"/>
      <c r="AL81" s="37" t="s">
        <v>169</v>
      </c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8">
        <v>91000</v>
      </c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>
        <v>35133.1</v>
      </c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97">
        <f t="shared" si="21"/>
        <v>55866.9</v>
      </c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P81" s="95"/>
    </row>
    <row r="82" spans="1:120" ht="24" customHeight="1">
      <c r="A82" s="84" t="s">
        <v>170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41" t="s">
        <v>32</v>
      </c>
      <c r="AG82" s="41"/>
      <c r="AH82" s="41"/>
      <c r="AI82" s="41"/>
      <c r="AJ82" s="41"/>
      <c r="AK82" s="42"/>
      <c r="AL82" s="85" t="s">
        <v>171</v>
      </c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6"/>
      <c r="BA82" s="87"/>
      <c r="BB82" s="88">
        <f>BB83</f>
        <v>30000</v>
      </c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9"/>
      <c r="BT82" s="89"/>
      <c r="BU82" s="89"/>
      <c r="BV82" s="89"/>
      <c r="BW82" s="89"/>
      <c r="BX82" s="43">
        <f aca="true" t="shared" si="22" ref="BX82:BX83">BX83</f>
        <v>44853.17</v>
      </c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89">
        <f t="shared" si="21"/>
        <v>-14853.169999999998</v>
      </c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P82" s="95"/>
    </row>
    <row r="83" spans="1:120" ht="36" customHeight="1">
      <c r="A83" s="92" t="s">
        <v>172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82" t="s">
        <v>32</v>
      </c>
      <c r="AG83" s="82"/>
      <c r="AH83" s="82"/>
      <c r="AI83" s="82"/>
      <c r="AJ83" s="82"/>
      <c r="AK83" s="83"/>
      <c r="AL83" s="98" t="s">
        <v>173</v>
      </c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9"/>
      <c r="BA83" s="100"/>
      <c r="BB83" s="101">
        <v>30000</v>
      </c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2"/>
      <c r="BT83" s="102"/>
      <c r="BU83" s="102"/>
      <c r="BV83" s="102"/>
      <c r="BW83" s="102"/>
      <c r="BX83" s="93">
        <f t="shared" si="22"/>
        <v>44853.17</v>
      </c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102">
        <f t="shared" si="21"/>
        <v>-14853.169999999998</v>
      </c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P83" s="95"/>
    </row>
    <row r="84" spans="1:120" ht="33" customHeight="1">
      <c r="A84" s="81" t="s">
        <v>174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36" t="s">
        <v>32</v>
      </c>
      <c r="AG84" s="36"/>
      <c r="AH84" s="36"/>
      <c r="AI84" s="36"/>
      <c r="AJ84" s="36"/>
      <c r="AK84" s="37"/>
      <c r="AL84" s="74" t="s">
        <v>175</v>
      </c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5"/>
      <c r="BA84" s="76"/>
      <c r="BB84" s="77">
        <v>30000</v>
      </c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8"/>
      <c r="BT84" s="78"/>
      <c r="BU84" s="78"/>
      <c r="BV84" s="78"/>
      <c r="BW84" s="78"/>
      <c r="BX84" s="38">
        <v>44853.17</v>
      </c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78">
        <f t="shared" si="21"/>
        <v>-14853.169999999998</v>
      </c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P84" s="95"/>
    </row>
    <row r="85" spans="1:120" ht="23.25" customHeight="1">
      <c r="A85" s="103" t="s">
        <v>176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4" t="s">
        <v>32</v>
      </c>
      <c r="AG85" s="104"/>
      <c r="AH85" s="104"/>
      <c r="AI85" s="104"/>
      <c r="AJ85" s="104"/>
      <c r="AK85" s="105"/>
      <c r="AL85" s="106" t="s">
        <v>177</v>
      </c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7"/>
      <c r="BA85" s="108"/>
      <c r="BB85" s="109" t="s">
        <v>45</v>
      </c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10"/>
      <c r="BT85" s="110"/>
      <c r="BU85" s="110"/>
      <c r="BV85" s="110"/>
      <c r="BW85" s="110"/>
      <c r="BX85" s="111">
        <f>BX86</f>
        <v>429.38</v>
      </c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2">
        <f>CN86</f>
        <v>-429.38</v>
      </c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P85" s="95"/>
    </row>
    <row r="86" spans="1:120" ht="12.75" customHeight="1">
      <c r="A86" s="80" t="s">
        <v>178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48" t="s">
        <v>32</v>
      </c>
      <c r="AG86" s="48"/>
      <c r="AH86" s="48"/>
      <c r="AI86" s="48"/>
      <c r="AJ86" s="48"/>
      <c r="AK86" s="49"/>
      <c r="AL86" s="63" t="s">
        <v>179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4"/>
      <c r="BA86" s="65"/>
      <c r="BB86" s="66" t="s">
        <v>45</v>
      </c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7"/>
      <c r="BT86" s="67"/>
      <c r="BU86" s="67"/>
      <c r="BV86" s="67"/>
      <c r="BW86" s="67"/>
      <c r="BX86" s="50">
        <v>429.38</v>
      </c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66">
        <v>-429.38</v>
      </c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P86" s="95"/>
    </row>
    <row r="87" spans="1:120" ht="13.5" customHeight="1">
      <c r="A87" s="81" t="s">
        <v>180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113" t="s">
        <v>32</v>
      </c>
      <c r="AG87" s="113"/>
      <c r="AH87" s="113"/>
      <c r="AI87" s="113"/>
      <c r="AJ87" s="113"/>
      <c r="AK87" s="37"/>
      <c r="AL87" s="74" t="s">
        <v>181</v>
      </c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5"/>
      <c r="BA87" s="76"/>
      <c r="BB87" s="77" t="s">
        <v>45</v>
      </c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8"/>
      <c r="BT87" s="78"/>
      <c r="BU87" s="78"/>
      <c r="BV87" s="78"/>
      <c r="BW87" s="78"/>
      <c r="BX87" s="38">
        <v>429.38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77">
        <v>-429.38</v>
      </c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P87" s="95"/>
    </row>
    <row r="88" spans="1:120" ht="11.25" customHeight="1">
      <c r="A88" s="81" t="s">
        <v>182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36" t="s">
        <v>32</v>
      </c>
      <c r="AG88" s="36"/>
      <c r="AH88" s="36"/>
      <c r="AI88" s="36"/>
      <c r="AJ88" s="36"/>
      <c r="AK88" s="37"/>
      <c r="AL88" s="74" t="s">
        <v>183</v>
      </c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5"/>
      <c r="BA88" s="76"/>
      <c r="BB88" s="77" t="s">
        <v>45</v>
      </c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8"/>
      <c r="BT88" s="78"/>
      <c r="BU88" s="78"/>
      <c r="BV88" s="78"/>
      <c r="BW88" s="78"/>
      <c r="BX88" s="38">
        <v>429.38</v>
      </c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77">
        <v>-429.38</v>
      </c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P88" s="95"/>
    </row>
    <row r="89" spans="1:120" ht="13.5" customHeight="1">
      <c r="A89" s="84" t="s">
        <v>184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41" t="s">
        <v>32</v>
      </c>
      <c r="AG89" s="41"/>
      <c r="AH89" s="41"/>
      <c r="AI89" s="41"/>
      <c r="AJ89" s="41"/>
      <c r="AK89" s="42"/>
      <c r="AL89" s="85" t="s">
        <v>185</v>
      </c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6"/>
      <c r="BA89" s="87"/>
      <c r="BB89" s="88">
        <f>BB92</f>
        <v>10900</v>
      </c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9"/>
      <c r="BT89" s="89"/>
      <c r="BU89" s="89"/>
      <c r="BV89" s="89"/>
      <c r="BW89" s="89"/>
      <c r="BX89" s="43" t="s">
        <v>45</v>
      </c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>
        <f>BB89</f>
        <v>10900</v>
      </c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P89" s="95"/>
    </row>
    <row r="90" spans="1:120" ht="33.75" customHeight="1" hidden="1">
      <c r="A90" s="80" t="s">
        <v>186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48" t="s">
        <v>32</v>
      </c>
      <c r="AG90" s="48"/>
      <c r="AH90" s="48"/>
      <c r="AI90" s="48"/>
      <c r="AJ90" s="48"/>
      <c r="AK90" s="49"/>
      <c r="AL90" s="63" t="s">
        <v>187</v>
      </c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4"/>
      <c r="BA90" s="65"/>
      <c r="BB90" s="66" t="s">
        <v>45</v>
      </c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7"/>
      <c r="BT90" s="67"/>
      <c r="BU90" s="67"/>
      <c r="BV90" s="67"/>
      <c r="BW90" s="67"/>
      <c r="BX90" s="50">
        <f>BX91</f>
        <v>0</v>
      </c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 t="s">
        <v>45</v>
      </c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P90" s="95"/>
    </row>
    <row r="91" spans="1:120" ht="36" customHeight="1" hidden="1">
      <c r="A91" s="81" t="s">
        <v>188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36" t="s">
        <v>32</v>
      </c>
      <c r="AG91" s="36"/>
      <c r="AH91" s="36"/>
      <c r="AI91" s="36"/>
      <c r="AJ91" s="36"/>
      <c r="AK91" s="37"/>
      <c r="AL91" s="74" t="s">
        <v>189</v>
      </c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5"/>
      <c r="BA91" s="76"/>
      <c r="BB91" s="77" t="s">
        <v>45</v>
      </c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8"/>
      <c r="BT91" s="78"/>
      <c r="BU91" s="78"/>
      <c r="BV91" s="78"/>
      <c r="BW91" s="78"/>
      <c r="BX91" s="38" t="s">
        <v>45</v>
      </c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 t="s">
        <v>45</v>
      </c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P91" s="95"/>
    </row>
    <row r="92" spans="1:120" ht="25.5" customHeight="1">
      <c r="A92" s="80" t="s">
        <v>190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48" t="s">
        <v>32</v>
      </c>
      <c r="AG92" s="48"/>
      <c r="AH92" s="48"/>
      <c r="AI92" s="48"/>
      <c r="AJ92" s="48"/>
      <c r="AK92" s="49"/>
      <c r="AL92" s="63" t="s">
        <v>191</v>
      </c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4"/>
      <c r="BA92" s="65"/>
      <c r="BB92" s="66">
        <f>BB93</f>
        <v>10900</v>
      </c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7"/>
      <c r="BT92" s="67"/>
      <c r="BU92" s="67"/>
      <c r="BV92" s="67"/>
      <c r="BW92" s="67"/>
      <c r="BX92" s="50">
        <f>BX93</f>
        <v>0</v>
      </c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>
        <f aca="true" t="shared" si="23" ref="CN92:CN93">BB92</f>
        <v>10900</v>
      </c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P92" s="95"/>
    </row>
    <row r="93" spans="1:120" ht="24" customHeight="1">
      <c r="A93" s="81" t="s">
        <v>192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36" t="s">
        <v>32</v>
      </c>
      <c r="AG93" s="36"/>
      <c r="AH93" s="36"/>
      <c r="AI93" s="36"/>
      <c r="AJ93" s="36"/>
      <c r="AK93" s="37"/>
      <c r="AL93" s="74" t="s">
        <v>193</v>
      </c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5"/>
      <c r="BA93" s="76"/>
      <c r="BB93" s="77">
        <v>10900</v>
      </c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8"/>
      <c r="BT93" s="78"/>
      <c r="BU93" s="78"/>
      <c r="BV93" s="78"/>
      <c r="BW93" s="78"/>
      <c r="BX93" s="38" t="s">
        <v>45</v>
      </c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>
        <f t="shared" si="23"/>
        <v>10900</v>
      </c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P93" s="95"/>
    </row>
    <row r="94" spans="1:120" ht="14.25" customHeight="1">
      <c r="A94" s="84" t="s">
        <v>194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41" t="s">
        <v>32</v>
      </c>
      <c r="AG94" s="41"/>
      <c r="AH94" s="41"/>
      <c r="AI94" s="41"/>
      <c r="AJ94" s="41"/>
      <c r="AK94" s="42"/>
      <c r="AL94" s="85" t="s">
        <v>195</v>
      </c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7"/>
      <c r="BB94" s="88">
        <f>BB98</f>
        <v>114000</v>
      </c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43">
        <f aca="true" t="shared" si="24" ref="BX94:BX96">BX95</f>
        <v>389.38</v>
      </c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>
        <f>BB94-BX94</f>
        <v>113610.62</v>
      </c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P94" s="95"/>
    </row>
    <row r="95" spans="1:120" ht="17.25" customHeight="1">
      <c r="A95" s="80" t="s">
        <v>196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48" t="s">
        <v>32</v>
      </c>
      <c r="AG95" s="48"/>
      <c r="AH95" s="48"/>
      <c r="AI95" s="48"/>
      <c r="AJ95" s="48"/>
      <c r="AK95" s="49"/>
      <c r="AL95" s="63" t="s">
        <v>197</v>
      </c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5"/>
      <c r="BB95" s="66" t="s">
        <v>45</v>
      </c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50">
        <f t="shared" si="24"/>
        <v>389.38</v>
      </c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>
        <f aca="true" t="shared" si="25" ref="CN95:CN97">-BX95</f>
        <v>-389.38</v>
      </c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P95" s="95"/>
    </row>
    <row r="96" spans="1:120" ht="16.5" customHeight="1">
      <c r="A96" s="81" t="s">
        <v>198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36" t="s">
        <v>199</v>
      </c>
      <c r="AG96" s="36"/>
      <c r="AH96" s="36"/>
      <c r="AI96" s="36"/>
      <c r="AJ96" s="36"/>
      <c r="AK96" s="37"/>
      <c r="AL96" s="74" t="s">
        <v>200</v>
      </c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5"/>
      <c r="BA96" s="76"/>
      <c r="BB96" s="77" t="s">
        <v>45</v>
      </c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38">
        <f t="shared" si="24"/>
        <v>389.38</v>
      </c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>
        <f t="shared" si="25"/>
        <v>-389.38</v>
      </c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P96" s="95"/>
    </row>
    <row r="97" spans="1:120" ht="15.75" customHeight="1">
      <c r="A97" s="81" t="s">
        <v>198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36" t="s">
        <v>32</v>
      </c>
      <c r="AG97" s="36"/>
      <c r="AH97" s="36"/>
      <c r="AI97" s="36"/>
      <c r="AJ97" s="36"/>
      <c r="AK97" s="37"/>
      <c r="AL97" s="74" t="s">
        <v>201</v>
      </c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5"/>
      <c r="BA97" s="76"/>
      <c r="BB97" s="77" t="s">
        <v>45</v>
      </c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38">
        <v>389.38</v>
      </c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>
        <f t="shared" si="25"/>
        <v>-389.38</v>
      </c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P97" s="95"/>
    </row>
    <row r="98" spans="1:120" ht="15" customHeight="1">
      <c r="A98" s="80" t="s">
        <v>202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48" t="s">
        <v>32</v>
      </c>
      <c r="AG98" s="48"/>
      <c r="AH98" s="48"/>
      <c r="AI98" s="48"/>
      <c r="AJ98" s="48"/>
      <c r="AK98" s="49"/>
      <c r="AL98" s="63" t="s">
        <v>203</v>
      </c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4"/>
      <c r="BA98" s="65"/>
      <c r="BB98" s="66">
        <f>BB99</f>
        <v>114000</v>
      </c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50">
        <f>BX99</f>
        <v>0</v>
      </c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>
        <f aca="true" t="shared" si="26" ref="CN98:CN99">BB98</f>
        <v>114000</v>
      </c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P98" s="95"/>
    </row>
    <row r="99" spans="1:120" ht="24" customHeight="1">
      <c r="A99" s="81" t="s">
        <v>204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36" t="s">
        <v>32</v>
      </c>
      <c r="AG99" s="36"/>
      <c r="AH99" s="36"/>
      <c r="AI99" s="36"/>
      <c r="AJ99" s="36"/>
      <c r="AK99" s="37"/>
      <c r="AL99" s="74" t="s">
        <v>205</v>
      </c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6"/>
      <c r="BB99" s="77">
        <v>114000</v>
      </c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38" t="s">
        <v>45</v>
      </c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>
        <f t="shared" si="26"/>
        <v>114000</v>
      </c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P99" s="95"/>
    </row>
    <row r="100" spans="1:107" ht="24.75" customHeight="1">
      <c r="A100" s="114" t="s">
        <v>206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41" t="s">
        <v>32</v>
      </c>
      <c r="AG100" s="41"/>
      <c r="AH100" s="41"/>
      <c r="AI100" s="41"/>
      <c r="AJ100" s="41"/>
      <c r="AK100" s="41"/>
      <c r="AL100" s="42" t="s">
        <v>207</v>
      </c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3">
        <f>BB101</f>
        <v>2413700</v>
      </c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4">
        <f>BX101</f>
        <v>599800</v>
      </c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115">
        <f aca="true" t="shared" si="27" ref="CN100:CN107">BB100-BX100</f>
        <v>1813900</v>
      </c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</row>
    <row r="101" spans="1:107" ht="24.75" customHeight="1">
      <c r="A101" s="60" t="s">
        <v>208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48" t="s">
        <v>32</v>
      </c>
      <c r="AG101" s="48"/>
      <c r="AH101" s="48"/>
      <c r="AI101" s="48"/>
      <c r="AJ101" s="48"/>
      <c r="AK101" s="48"/>
      <c r="AL101" s="49" t="s">
        <v>209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>BB102+BB105+BB110</f>
        <v>2413700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>BX102+BX105</f>
        <v>599800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>
        <f t="shared" si="27"/>
        <v>1813900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ht="24.75" customHeight="1">
      <c r="A102" s="60" t="s">
        <v>210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48" t="s">
        <v>32</v>
      </c>
      <c r="AG102" s="48"/>
      <c r="AH102" s="48"/>
      <c r="AI102" s="48"/>
      <c r="AJ102" s="48"/>
      <c r="AK102" s="48"/>
      <c r="AL102" s="49" t="s">
        <v>211</v>
      </c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50">
        <f aca="true" t="shared" si="28" ref="BB102:BB103">BB103</f>
        <v>1803800</v>
      </c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>
        <f>BX103</f>
        <v>451000</v>
      </c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1">
        <f t="shared" si="27"/>
        <v>1352800</v>
      </c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</row>
    <row r="103" spans="1:107" ht="13.5" customHeight="1">
      <c r="A103" s="54" t="s">
        <v>212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36" t="s">
        <v>32</v>
      </c>
      <c r="AG103" s="36"/>
      <c r="AH103" s="36"/>
      <c r="AI103" s="36"/>
      <c r="AJ103" s="36"/>
      <c r="AK103" s="55"/>
      <c r="AL103" s="74" t="s">
        <v>213</v>
      </c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6"/>
      <c r="BB103" s="38">
        <f t="shared" si="28"/>
        <v>1803800</v>
      </c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>
        <v>451000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>
        <f t="shared" si="27"/>
        <v>1352800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ht="22.5" customHeight="1">
      <c r="A104" s="73" t="s">
        <v>214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36" t="s">
        <v>32</v>
      </c>
      <c r="AG104" s="36"/>
      <c r="AH104" s="36"/>
      <c r="AI104" s="36"/>
      <c r="AJ104" s="36"/>
      <c r="AK104" s="55"/>
      <c r="AL104" s="37" t="s">
        <v>215</v>
      </c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8">
        <v>1803800</v>
      </c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>
        <v>451000</v>
      </c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9">
        <f t="shared" si="27"/>
        <v>1352800</v>
      </c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</row>
    <row r="105" spans="1:107" ht="23.25" customHeight="1">
      <c r="A105" s="60" t="s">
        <v>216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48" t="s">
        <v>32</v>
      </c>
      <c r="AG105" s="48"/>
      <c r="AH105" s="48"/>
      <c r="AI105" s="48"/>
      <c r="AJ105" s="48"/>
      <c r="AK105" s="49"/>
      <c r="AL105" s="49" t="s">
        <v>217</v>
      </c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50">
        <f>BB106+BB108</f>
        <v>175000</v>
      </c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>
        <f>BX106+BX108</f>
        <v>148800</v>
      </c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1">
        <f t="shared" si="27"/>
        <v>26200</v>
      </c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</row>
    <row r="106" spans="1:107" ht="23.25" customHeight="1">
      <c r="A106" s="54" t="s">
        <v>218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36" t="s">
        <v>32</v>
      </c>
      <c r="AG106" s="36"/>
      <c r="AH106" s="36"/>
      <c r="AI106" s="36"/>
      <c r="AJ106" s="36"/>
      <c r="AK106" s="37"/>
      <c r="AL106" s="37" t="s">
        <v>219</v>
      </c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8">
        <f>BB107</f>
        <v>174800</v>
      </c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>
        <v>148600</v>
      </c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9">
        <f t="shared" si="27"/>
        <v>26200</v>
      </c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</row>
    <row r="107" spans="1:107" ht="34.5" customHeight="1">
      <c r="A107" s="54" t="s">
        <v>220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36" t="s">
        <v>32</v>
      </c>
      <c r="AG107" s="36"/>
      <c r="AH107" s="36"/>
      <c r="AI107" s="36"/>
      <c r="AJ107" s="36"/>
      <c r="AK107" s="36"/>
      <c r="AL107" s="37" t="s">
        <v>221</v>
      </c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8">
        <v>174800</v>
      </c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>
        <f>BX106</f>
        <v>148600</v>
      </c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9">
        <f t="shared" si="27"/>
        <v>26200</v>
      </c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</row>
    <row r="108" spans="1:107" ht="24" customHeight="1">
      <c r="A108" s="116" t="s">
        <v>222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57" t="s">
        <v>32</v>
      </c>
      <c r="AG108" s="57"/>
      <c r="AH108" s="57"/>
      <c r="AI108" s="57"/>
      <c r="AJ108" s="57"/>
      <c r="AK108" s="55"/>
      <c r="AL108" s="117" t="s">
        <v>223</v>
      </c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8"/>
      <c r="BA108" s="119"/>
      <c r="BB108" s="58">
        <v>200</v>
      </c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>
        <f>BX109</f>
        <v>200</v>
      </c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9" t="s">
        <v>45</v>
      </c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</row>
    <row r="109" spans="1:107" ht="24.75" customHeight="1">
      <c r="A109" s="73" t="s">
        <v>224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36" t="s">
        <v>32</v>
      </c>
      <c r="AG109" s="36"/>
      <c r="AH109" s="36"/>
      <c r="AI109" s="36"/>
      <c r="AJ109" s="36"/>
      <c r="AK109" s="37"/>
      <c r="AL109" s="74" t="s">
        <v>225</v>
      </c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5"/>
      <c r="BA109" s="76"/>
      <c r="BB109" s="38">
        <v>200</v>
      </c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>
        <v>200</v>
      </c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9" t="s">
        <v>45</v>
      </c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</row>
    <row r="110" spans="1:107" s="95" customFormat="1" ht="15" customHeight="1">
      <c r="A110" s="60" t="s">
        <v>226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82" t="s">
        <v>32</v>
      </c>
      <c r="AG110" s="82"/>
      <c r="AH110" s="82"/>
      <c r="AI110" s="82"/>
      <c r="AJ110" s="82"/>
      <c r="AK110" s="83"/>
      <c r="AL110" s="49" t="s">
        <v>227</v>
      </c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50">
        <f>BB113</f>
        <v>434900</v>
      </c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>
        <f>BX113</f>
        <v>0</v>
      </c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1">
        <f>BB110</f>
        <v>434900</v>
      </c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</row>
    <row r="111" spans="1:107" s="120" customFormat="1" ht="36" customHeight="1" hidden="1">
      <c r="A111" s="54" t="s">
        <v>228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36" t="s">
        <v>32</v>
      </c>
      <c r="AG111" s="36"/>
      <c r="AH111" s="36"/>
      <c r="AI111" s="36"/>
      <c r="AJ111" s="36"/>
      <c r="AK111" s="36"/>
      <c r="AL111" s="37" t="s">
        <v>229</v>
      </c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>
        <f>BX112</f>
        <v>0</v>
      </c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</row>
    <row r="112" spans="1:107" s="34" customFormat="1" ht="36.75" customHeight="1" hidden="1">
      <c r="A112" s="54" t="s">
        <v>230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121" t="s">
        <v>32</v>
      </c>
      <c r="AG112" s="121"/>
      <c r="AH112" s="121"/>
      <c r="AI112" s="121"/>
      <c r="AJ112" s="121"/>
      <c r="AL112" s="37" t="s">
        <v>231</v>
      </c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 t="s">
        <v>45</v>
      </c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</row>
    <row r="113" spans="1:107" s="34" customFormat="1" ht="14.25" customHeight="1">
      <c r="A113" s="122" t="s">
        <v>232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36" t="s">
        <v>32</v>
      </c>
      <c r="AG113" s="36"/>
      <c r="AH113" s="36"/>
      <c r="AI113" s="36"/>
      <c r="AJ113" s="36"/>
      <c r="AK113" s="37"/>
      <c r="AL113" s="74" t="s">
        <v>233</v>
      </c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5"/>
      <c r="BA113" s="76"/>
      <c r="BB113" s="123">
        <f>BB114+BB115+BB116</f>
        <v>434900</v>
      </c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38" t="s">
        <v>45</v>
      </c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9">
        <f aca="true" t="shared" si="29" ref="CN113:CN115">BB113</f>
        <v>434900</v>
      </c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</row>
    <row r="114" spans="1:107" s="34" customFormat="1" ht="21.75" customHeight="1">
      <c r="A114" s="122" t="s">
        <v>234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36" t="s">
        <v>32</v>
      </c>
      <c r="AG114" s="36"/>
      <c r="AH114" s="36"/>
      <c r="AI114" s="36"/>
      <c r="AJ114" s="36"/>
      <c r="AK114" s="37"/>
      <c r="AL114" s="74" t="s">
        <v>235</v>
      </c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5"/>
      <c r="BA114" s="76"/>
      <c r="BB114" s="123">
        <v>434900</v>
      </c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4"/>
      <c r="BX114" s="38" t="s">
        <v>45</v>
      </c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9">
        <f t="shared" si="29"/>
        <v>434900</v>
      </c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</row>
    <row r="115" spans="1:107" s="34" customFormat="1" ht="14.25" customHeight="1" hidden="1">
      <c r="A115" s="122" t="s">
        <v>236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36" t="s">
        <v>32</v>
      </c>
      <c r="AG115" s="36"/>
      <c r="AH115" s="36"/>
      <c r="AI115" s="36"/>
      <c r="AJ115" s="36"/>
      <c r="AK115" s="37"/>
      <c r="AL115" s="74" t="s">
        <v>237</v>
      </c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5"/>
      <c r="BA115" s="76"/>
      <c r="BB115" s="123">
        <v>0</v>
      </c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4"/>
      <c r="BX115" s="125" t="s">
        <v>45</v>
      </c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39">
        <f t="shared" si="29"/>
        <v>0</v>
      </c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</row>
    <row r="116" spans="1:107" s="34" customFormat="1" ht="14.25" customHeight="1" hidden="1">
      <c r="A116" s="126" t="s">
        <v>236</v>
      </c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36" t="s">
        <v>32</v>
      </c>
      <c r="AG116" s="36"/>
      <c r="AH116" s="36"/>
      <c r="AI116" s="36"/>
      <c r="AJ116" s="36"/>
      <c r="AK116" s="37"/>
      <c r="AL116" s="74" t="s">
        <v>238</v>
      </c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5"/>
      <c r="BA116" s="76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4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39">
        <f>BB116-BX116</f>
        <v>0</v>
      </c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</row>
    <row r="117" spans="1:107" s="34" customFormat="1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30"/>
      <c r="BT117" s="130"/>
      <c r="BU117" s="130"/>
      <c r="BV117" s="130"/>
      <c r="BW117" s="130"/>
      <c r="BX117" s="131"/>
      <c r="BY117" s="131"/>
      <c r="BZ117" s="131"/>
      <c r="CA117" s="131"/>
      <c r="CB117" s="131"/>
      <c r="CC117" s="131"/>
      <c r="CD117" s="131"/>
      <c r="CE117" s="131"/>
      <c r="CF117" s="131"/>
      <c r="CG117" s="131"/>
      <c r="CH117" s="131"/>
      <c r="CI117" s="131"/>
      <c r="CJ117" s="131"/>
      <c r="CK117" s="131"/>
      <c r="CL117" s="131"/>
      <c r="CM117" s="131"/>
      <c r="CN117" s="131"/>
      <c r="CO117" s="131"/>
      <c r="CP117" s="131"/>
      <c r="CQ117" s="131"/>
      <c r="CR117" s="131"/>
      <c r="CS117" s="131"/>
      <c r="CT117" s="131"/>
      <c r="CU117" s="131"/>
      <c r="CV117" s="131"/>
      <c r="CW117" s="131"/>
      <c r="CX117" s="131"/>
      <c r="CY117" s="131"/>
      <c r="CZ117" s="131"/>
      <c r="DA117" s="131"/>
      <c r="DB117" s="131"/>
      <c r="DC117" s="131"/>
    </row>
    <row r="118" spans="1:107" s="34" customFormat="1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1"/>
      <c r="BY118" s="131"/>
      <c r="BZ118" s="131"/>
      <c r="CA118" s="131"/>
      <c r="CB118" s="131"/>
      <c r="CC118" s="131"/>
      <c r="CD118" s="131"/>
      <c r="CE118" s="131"/>
      <c r="CF118" s="131"/>
      <c r="CG118" s="131"/>
      <c r="CH118" s="131"/>
      <c r="CI118" s="131"/>
      <c r="CJ118" s="131"/>
      <c r="CK118" s="131"/>
      <c r="CL118" s="131"/>
      <c r="CM118" s="131"/>
      <c r="CN118" s="131"/>
      <c r="CO118" s="131"/>
      <c r="CP118" s="131"/>
      <c r="CQ118" s="131"/>
      <c r="CR118" s="131"/>
      <c r="CS118" s="131"/>
      <c r="CT118" s="131"/>
      <c r="CU118" s="131"/>
      <c r="CV118" s="131"/>
      <c r="CW118" s="131"/>
      <c r="CX118" s="131"/>
      <c r="CY118" s="131"/>
      <c r="CZ118" s="131"/>
      <c r="DA118" s="131"/>
      <c r="DB118" s="131"/>
      <c r="DC118" s="131"/>
    </row>
    <row r="119" spans="1:107" s="34" customFormat="1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1"/>
      <c r="BY119" s="131"/>
      <c r="BZ119" s="131"/>
      <c r="CA119" s="131"/>
      <c r="CB119" s="131"/>
      <c r="CC119" s="131"/>
      <c r="CD119" s="131"/>
      <c r="CE119" s="131"/>
      <c r="CF119" s="131"/>
      <c r="CG119" s="131"/>
      <c r="CH119" s="131"/>
      <c r="CI119" s="131"/>
      <c r="CJ119" s="131"/>
      <c r="CK119" s="131"/>
      <c r="CL119" s="131"/>
      <c r="CM119" s="131"/>
      <c r="CN119" s="131"/>
      <c r="CO119" s="131"/>
      <c r="CP119" s="131"/>
      <c r="CQ119" s="131"/>
      <c r="CR119" s="131"/>
      <c r="CS119" s="131"/>
      <c r="CT119" s="131"/>
      <c r="CU119" s="131"/>
      <c r="CV119" s="131"/>
      <c r="CW119" s="131"/>
      <c r="CX119" s="131"/>
      <c r="CY119" s="131"/>
      <c r="CZ119" s="131"/>
      <c r="DA119" s="131"/>
      <c r="DB119" s="131"/>
      <c r="DC119" s="131"/>
    </row>
    <row r="120" ht="24" customHeight="1"/>
  </sheetData>
  <sheetProtection selectLockedCells="1" selectUnlockedCells="1"/>
  <mergeCells count="654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K22"/>
    <mergeCell ref="AL22:BA22"/>
    <mergeCell ref="BB22:BW22"/>
    <mergeCell ref="BX22:CM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J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K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AY32"/>
    <mergeCell ref="BB32:BR32"/>
    <mergeCell ref="BX32:CM32"/>
    <mergeCell ref="CN32:DC32"/>
    <mergeCell ref="A33:AE33"/>
    <mergeCell ref="AF33:AJ33"/>
    <mergeCell ref="AL33:AY33"/>
    <mergeCell ref="BB33:BR33"/>
    <mergeCell ref="BX33:CM33"/>
    <mergeCell ref="CN33:DC33"/>
    <mergeCell ref="A34:AE34"/>
    <mergeCell ref="AF34:AJ34"/>
    <mergeCell ref="AL34:AY34"/>
    <mergeCell ref="BB34:BR34"/>
    <mergeCell ref="BX34:CM34"/>
    <mergeCell ref="CN34:DC34"/>
    <mergeCell ref="A35:AE35"/>
    <mergeCell ref="AF35:AJ35"/>
    <mergeCell ref="AL35:AY35"/>
    <mergeCell ref="BB35:BR35"/>
    <mergeCell ref="BX35:CM35"/>
    <mergeCell ref="CN35:DC35"/>
    <mergeCell ref="A36:AE36"/>
    <mergeCell ref="AF36:AK36"/>
    <mergeCell ref="AL36:BA36"/>
    <mergeCell ref="BB36:BW36"/>
    <mergeCell ref="BX36:CM36"/>
    <mergeCell ref="CN36:DC36"/>
    <mergeCell ref="A37:AE37"/>
    <mergeCell ref="AF37:AJ37"/>
    <mergeCell ref="AL37:AY37"/>
    <mergeCell ref="BB37:BR37"/>
    <mergeCell ref="BX37:CM37"/>
    <mergeCell ref="CN37:DC37"/>
    <mergeCell ref="A38:AE38"/>
    <mergeCell ref="AF38:AJ38"/>
    <mergeCell ref="AL38:BA38"/>
    <mergeCell ref="BB38:BW38"/>
    <mergeCell ref="BX38:CM38"/>
    <mergeCell ref="CN38:DC38"/>
    <mergeCell ref="A39:AE39"/>
    <mergeCell ref="AF39:AJ39"/>
    <mergeCell ref="AL39:BA39"/>
    <mergeCell ref="BB39:BW39"/>
    <mergeCell ref="BX39:CM39"/>
    <mergeCell ref="CN39:DC39"/>
    <mergeCell ref="A40:AE40"/>
    <mergeCell ref="AF40:AJ40"/>
    <mergeCell ref="AL40:BA40"/>
    <mergeCell ref="BB40:BW40"/>
    <mergeCell ref="BX40:CM40"/>
    <mergeCell ref="CN40:DC40"/>
    <mergeCell ref="A41:AE41"/>
    <mergeCell ref="AF41:AJ41"/>
    <mergeCell ref="AL41:BA41"/>
    <mergeCell ref="BB41:BW41"/>
    <mergeCell ref="BX41:CM41"/>
    <mergeCell ref="CN41:DC41"/>
    <mergeCell ref="A42:AE42"/>
    <mergeCell ref="AF42:AJ42"/>
    <mergeCell ref="AL42:AY42"/>
    <mergeCell ref="BB42:BR42"/>
    <mergeCell ref="BX42:CM42"/>
    <mergeCell ref="CN42:DC42"/>
    <mergeCell ref="A43:AE43"/>
    <mergeCell ref="AF43:AJ43"/>
    <mergeCell ref="AL43:AY43"/>
    <mergeCell ref="BB43:BR43"/>
    <mergeCell ref="BX43:CM43"/>
    <mergeCell ref="CN43:DC43"/>
    <mergeCell ref="A44:AE44"/>
    <mergeCell ref="AF44:AJ44"/>
    <mergeCell ref="AL44:AY44"/>
    <mergeCell ref="BB44:BR44"/>
    <mergeCell ref="BX44:CM44"/>
    <mergeCell ref="CN44:DC44"/>
    <mergeCell ref="A45:AE45"/>
    <mergeCell ref="AF45:AJ45"/>
    <mergeCell ref="AL45:AY45"/>
    <mergeCell ref="BB45:BR45"/>
    <mergeCell ref="BX45:CM45"/>
    <mergeCell ref="CN45:DC45"/>
    <mergeCell ref="A46:AE46"/>
    <mergeCell ref="AF46:AJ46"/>
    <mergeCell ref="AL46:AY46"/>
    <mergeCell ref="BB46:BR46"/>
    <mergeCell ref="BX46:CM46"/>
    <mergeCell ref="CN46:DC46"/>
    <mergeCell ref="A47:AE47"/>
    <mergeCell ref="AF47:AK47"/>
    <mergeCell ref="AL47:BA47"/>
    <mergeCell ref="BB47:BW47"/>
    <mergeCell ref="BX47:CM47"/>
    <mergeCell ref="CN47:DC47"/>
    <mergeCell ref="A48:AE48"/>
    <mergeCell ref="AF48:AK48"/>
    <mergeCell ref="AL48:BA48"/>
    <mergeCell ref="BB48:BW48"/>
    <mergeCell ref="BX48:CM48"/>
    <mergeCell ref="CN48:DC48"/>
    <mergeCell ref="A49:AE49"/>
    <mergeCell ref="AF49:AK49"/>
    <mergeCell ref="AL49:BA49"/>
    <mergeCell ref="BB49:BW49"/>
    <mergeCell ref="BX49:CM49"/>
    <mergeCell ref="CN49:DC49"/>
    <mergeCell ref="A50:AE50"/>
    <mergeCell ref="AF50:AK50"/>
    <mergeCell ref="AL50:BA50"/>
    <mergeCell ref="BB50:BW50"/>
    <mergeCell ref="BX50:CM50"/>
    <mergeCell ref="CN50:DC50"/>
    <mergeCell ref="A51:AE51"/>
    <mergeCell ref="AF51:AJ51"/>
    <mergeCell ref="AL51:BA51"/>
    <mergeCell ref="BB51:BW51"/>
    <mergeCell ref="BX51:CM51"/>
    <mergeCell ref="CN51:DC51"/>
    <mergeCell ref="A52:AE52"/>
    <mergeCell ref="AF52:AJ52"/>
    <mergeCell ref="AL52:AY52"/>
    <mergeCell ref="BB52:BR52"/>
    <mergeCell ref="BX52:CM52"/>
    <mergeCell ref="CN52:DC52"/>
    <mergeCell ref="A53:AE53"/>
    <mergeCell ref="AF53:AJ53"/>
    <mergeCell ref="AL53:BA53"/>
    <mergeCell ref="BB53:BW53"/>
    <mergeCell ref="BX53:CM53"/>
    <mergeCell ref="CN53:DC53"/>
    <mergeCell ref="A54:AE54"/>
    <mergeCell ref="AF54:AK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K56"/>
    <mergeCell ref="AL56:BA56"/>
    <mergeCell ref="BB56:BW56"/>
    <mergeCell ref="BX56:CM56"/>
    <mergeCell ref="CN56:DC56"/>
    <mergeCell ref="A57:AE57"/>
    <mergeCell ref="AF57:AK57"/>
    <mergeCell ref="AL57:BA57"/>
    <mergeCell ref="BB57:BW57"/>
    <mergeCell ref="BX57:CM57"/>
    <mergeCell ref="CN57:DC57"/>
    <mergeCell ref="A58:AE58"/>
    <mergeCell ref="AF58:AJ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J60"/>
    <mergeCell ref="AL60:BA60"/>
    <mergeCell ref="BB60:BW60"/>
    <mergeCell ref="BX60:CM60"/>
    <mergeCell ref="CN60:DC60"/>
    <mergeCell ref="A61:AE61"/>
    <mergeCell ref="AF61:AJ61"/>
    <mergeCell ref="AL61:BA61"/>
    <mergeCell ref="BB61:BW61"/>
    <mergeCell ref="BX61:CM61"/>
    <mergeCell ref="CN61:DC61"/>
    <mergeCell ref="A62:AE62"/>
    <mergeCell ref="AF62:AK62"/>
    <mergeCell ref="AL62:BA62"/>
    <mergeCell ref="BB62:BW62"/>
    <mergeCell ref="BX62:CM62"/>
    <mergeCell ref="CN62:DC62"/>
    <mergeCell ref="A63:AE63"/>
    <mergeCell ref="AF63:AK63"/>
    <mergeCell ref="AL63:BA63"/>
    <mergeCell ref="BB63:BW63"/>
    <mergeCell ref="BX63:CM63"/>
    <mergeCell ref="CN63:DC63"/>
    <mergeCell ref="A64:AE64"/>
    <mergeCell ref="AF64:AJ64"/>
    <mergeCell ref="AL64:BA64"/>
    <mergeCell ref="BB64:BW64"/>
    <mergeCell ref="BX64:CM64"/>
    <mergeCell ref="CN64:DC64"/>
    <mergeCell ref="A65:AE65"/>
    <mergeCell ref="AF65:AJ65"/>
    <mergeCell ref="AL65:AY65"/>
    <mergeCell ref="BB65:BR65"/>
    <mergeCell ref="BX65:CM65"/>
    <mergeCell ref="CN65:DC65"/>
    <mergeCell ref="A66:AE66"/>
    <mergeCell ref="AF66:AJ66"/>
    <mergeCell ref="AL66:AZ66"/>
    <mergeCell ref="BB66:BW66"/>
    <mergeCell ref="BX66:CM66"/>
    <mergeCell ref="CN66:DC66"/>
    <mergeCell ref="A67:AE67"/>
    <mergeCell ref="AF67:AK67"/>
    <mergeCell ref="AL67:BA67"/>
    <mergeCell ref="BB67:BW67"/>
    <mergeCell ref="BX67:CM67"/>
    <mergeCell ref="CN67:DC67"/>
    <mergeCell ref="A68:AE68"/>
    <mergeCell ref="AF68:AJ68"/>
    <mergeCell ref="AL68:BA68"/>
    <mergeCell ref="BB68:BW68"/>
    <mergeCell ref="BX68:CM68"/>
    <mergeCell ref="CN68:DC68"/>
    <mergeCell ref="A69:AE69"/>
    <mergeCell ref="AF69:AK69"/>
    <mergeCell ref="AL69:BA69"/>
    <mergeCell ref="BB69:BW69"/>
    <mergeCell ref="BX69:CM69"/>
    <mergeCell ref="CN69:DC69"/>
    <mergeCell ref="A70:AE70"/>
    <mergeCell ref="AF70:AK70"/>
    <mergeCell ref="AL70:BA70"/>
    <mergeCell ref="BB70:BW70"/>
    <mergeCell ref="BX70:CM70"/>
    <mergeCell ref="CN70:DC70"/>
    <mergeCell ref="A71:AE71"/>
    <mergeCell ref="AF71:AJ71"/>
    <mergeCell ref="AL71:AY71"/>
    <mergeCell ref="BB71:BR71"/>
    <mergeCell ref="BX71:CM71"/>
    <mergeCell ref="CN71:DC71"/>
    <mergeCell ref="A72:AE72"/>
    <mergeCell ref="AF72:AJ72"/>
    <mergeCell ref="AL72:AY72"/>
    <mergeCell ref="BB72:BW72"/>
    <mergeCell ref="BX72:CM72"/>
    <mergeCell ref="CN72:DC72"/>
    <mergeCell ref="A73:AE73"/>
    <mergeCell ref="AF73:AJ73"/>
    <mergeCell ref="AL73:AY73"/>
    <mergeCell ref="BB73:BW73"/>
    <mergeCell ref="BX73:CM73"/>
    <mergeCell ref="CN73:DC73"/>
    <mergeCell ref="A74:AE74"/>
    <mergeCell ref="AF74:AJ74"/>
    <mergeCell ref="AL74:AY74"/>
    <mergeCell ref="BB74:BR74"/>
    <mergeCell ref="BX74:CM74"/>
    <mergeCell ref="CN74:DC74"/>
    <mergeCell ref="A75:AE75"/>
    <mergeCell ref="AF75:AJ75"/>
    <mergeCell ref="AL75:AY75"/>
    <mergeCell ref="BB75:BR75"/>
    <mergeCell ref="BX75:CM75"/>
    <mergeCell ref="CN75:DC75"/>
    <mergeCell ref="A76:AE76"/>
    <mergeCell ref="AF76:AJ76"/>
    <mergeCell ref="AL76:BA76"/>
    <mergeCell ref="BB76:BW76"/>
    <mergeCell ref="BX76:CM76"/>
    <mergeCell ref="CN76:DC76"/>
    <mergeCell ref="A77:AE77"/>
    <mergeCell ref="AF77:AK77"/>
    <mergeCell ref="AL77:BA77"/>
    <mergeCell ref="BB77:BW77"/>
    <mergeCell ref="BX77:CM77"/>
    <mergeCell ref="CN77:DC77"/>
    <mergeCell ref="A78:AE78"/>
    <mergeCell ref="AF78:AJ78"/>
    <mergeCell ref="AL78:BA78"/>
    <mergeCell ref="BB78:BW78"/>
    <mergeCell ref="BX78:CM78"/>
    <mergeCell ref="CN78:DC78"/>
    <mergeCell ref="A79:AE79"/>
    <mergeCell ref="AF79:AK79"/>
    <mergeCell ref="AL79:BA79"/>
    <mergeCell ref="BB79:BW79"/>
    <mergeCell ref="BX79:CM79"/>
    <mergeCell ref="CN79:DC79"/>
    <mergeCell ref="A80:AE80"/>
    <mergeCell ref="AF80:AJ80"/>
    <mergeCell ref="AL80:BA80"/>
    <mergeCell ref="BB80:BW80"/>
    <mergeCell ref="BX80:CM80"/>
    <mergeCell ref="CN80:DC80"/>
    <mergeCell ref="A81:AE81"/>
    <mergeCell ref="AF81:AJ81"/>
    <mergeCell ref="AL81:BA81"/>
    <mergeCell ref="BB81:BW81"/>
    <mergeCell ref="BX81:CM81"/>
    <mergeCell ref="CN81:DC81"/>
    <mergeCell ref="A82:AE82"/>
    <mergeCell ref="AF82:AJ82"/>
    <mergeCell ref="AL82:AY82"/>
    <mergeCell ref="BB82:BR82"/>
    <mergeCell ref="BX82:CM82"/>
    <mergeCell ref="CN82:DC82"/>
    <mergeCell ref="A83:AE83"/>
    <mergeCell ref="AF83:AJ83"/>
    <mergeCell ref="AL83:AY83"/>
    <mergeCell ref="BB83:BR83"/>
    <mergeCell ref="BX83:CM83"/>
    <mergeCell ref="CN83:DC83"/>
    <mergeCell ref="A84:AE84"/>
    <mergeCell ref="AF84:AJ84"/>
    <mergeCell ref="AL84:AY84"/>
    <mergeCell ref="BB84:BR84"/>
    <mergeCell ref="BX84:CM84"/>
    <mergeCell ref="CN84:DC84"/>
    <mergeCell ref="A85:AE85"/>
    <mergeCell ref="AF85:AJ85"/>
    <mergeCell ref="AL85:AY85"/>
    <mergeCell ref="BB85:BR85"/>
    <mergeCell ref="BX85:CM85"/>
    <mergeCell ref="CN85:DC85"/>
    <mergeCell ref="A86:AE86"/>
    <mergeCell ref="AF86:AJ86"/>
    <mergeCell ref="AL86:AY86"/>
    <mergeCell ref="BB86:BR86"/>
    <mergeCell ref="BX86:CM86"/>
    <mergeCell ref="CN86:DC86"/>
    <mergeCell ref="A87:AE87"/>
    <mergeCell ref="AF87:AJ87"/>
    <mergeCell ref="AL87:AY87"/>
    <mergeCell ref="BB87:BR87"/>
    <mergeCell ref="BX87:CM87"/>
    <mergeCell ref="CN87:DC87"/>
    <mergeCell ref="A88:AE88"/>
    <mergeCell ref="AF88:AJ88"/>
    <mergeCell ref="AL88:AY88"/>
    <mergeCell ref="BB88:BR88"/>
    <mergeCell ref="BX88:CM88"/>
    <mergeCell ref="CN88:DC88"/>
    <mergeCell ref="A89:AE89"/>
    <mergeCell ref="AF89:AJ89"/>
    <mergeCell ref="AL89:AY89"/>
    <mergeCell ref="BB89:BR89"/>
    <mergeCell ref="BX89:CM89"/>
    <mergeCell ref="CN89:DC89"/>
    <mergeCell ref="A90:AE90"/>
    <mergeCell ref="AF90:AJ90"/>
    <mergeCell ref="AL90:AY90"/>
    <mergeCell ref="BB90:BR90"/>
    <mergeCell ref="BX90:CM90"/>
    <mergeCell ref="CN90:DC90"/>
    <mergeCell ref="A91:AE91"/>
    <mergeCell ref="AF91:AJ91"/>
    <mergeCell ref="AL91:AY91"/>
    <mergeCell ref="BB91:BR91"/>
    <mergeCell ref="BX91:CM91"/>
    <mergeCell ref="CN91:DC91"/>
    <mergeCell ref="A92:AE92"/>
    <mergeCell ref="AF92:AJ92"/>
    <mergeCell ref="AL92:AY92"/>
    <mergeCell ref="BB92:BR92"/>
    <mergeCell ref="BX92:CM92"/>
    <mergeCell ref="CN92:DC92"/>
    <mergeCell ref="A93:AE93"/>
    <mergeCell ref="AF93:AJ93"/>
    <mergeCell ref="AL93:AY93"/>
    <mergeCell ref="BB93:BR93"/>
    <mergeCell ref="BX93:CM93"/>
    <mergeCell ref="CN93:DC93"/>
    <mergeCell ref="A94:AE94"/>
    <mergeCell ref="AF94:AJ94"/>
    <mergeCell ref="AL94:AZ94"/>
    <mergeCell ref="BB94:BW94"/>
    <mergeCell ref="BX94:CM94"/>
    <mergeCell ref="CN94:DC94"/>
    <mergeCell ref="A95:AE95"/>
    <mergeCell ref="AF95:AJ95"/>
    <mergeCell ref="AL95:AZ95"/>
    <mergeCell ref="BB95:BW95"/>
    <mergeCell ref="BX95:CM95"/>
    <mergeCell ref="CN95:DC95"/>
    <mergeCell ref="A96:AE96"/>
    <mergeCell ref="AF96:AJ96"/>
    <mergeCell ref="AL96:AY96"/>
    <mergeCell ref="BB96:BW96"/>
    <mergeCell ref="BX96:CM96"/>
    <mergeCell ref="CN96:DC96"/>
    <mergeCell ref="A97:AE97"/>
    <mergeCell ref="AF97:AJ97"/>
    <mergeCell ref="AL97:AY97"/>
    <mergeCell ref="BB97:BW97"/>
    <mergeCell ref="BX97:CM97"/>
    <mergeCell ref="CN97:DC97"/>
    <mergeCell ref="A98:AE98"/>
    <mergeCell ref="AF98:AJ98"/>
    <mergeCell ref="AL98:AY98"/>
    <mergeCell ref="BB98:BW98"/>
    <mergeCell ref="BX98:CM98"/>
    <mergeCell ref="CN98:DC98"/>
    <mergeCell ref="A99:AE99"/>
    <mergeCell ref="AF99:AJ99"/>
    <mergeCell ref="AL99:AZ99"/>
    <mergeCell ref="BB99:BW99"/>
    <mergeCell ref="BX99:CM99"/>
    <mergeCell ref="CN99:DC99"/>
    <mergeCell ref="A100:AE100"/>
    <mergeCell ref="AF100:AK100"/>
    <mergeCell ref="AL100:BA100"/>
    <mergeCell ref="BB100:BW100"/>
    <mergeCell ref="BX100:CM100"/>
    <mergeCell ref="CN100:DC100"/>
    <mergeCell ref="A101:AE101"/>
    <mergeCell ref="AF101:AK101"/>
    <mergeCell ref="AL101:BA101"/>
    <mergeCell ref="BB101:BW101"/>
    <mergeCell ref="BX101:CM101"/>
    <mergeCell ref="CN101:DC101"/>
    <mergeCell ref="A102:AE102"/>
    <mergeCell ref="AF102:AK102"/>
    <mergeCell ref="AL102:BA102"/>
    <mergeCell ref="BB102:BW102"/>
    <mergeCell ref="BX102:CM102"/>
    <mergeCell ref="CN102:DC102"/>
    <mergeCell ref="A103:AE103"/>
    <mergeCell ref="AF103:AJ103"/>
    <mergeCell ref="AL103:AZ103"/>
    <mergeCell ref="BB103:BW103"/>
    <mergeCell ref="BX103:CM103"/>
    <mergeCell ref="CN103:DC103"/>
    <mergeCell ref="A104:AE104"/>
    <mergeCell ref="AF104:AJ104"/>
    <mergeCell ref="AL104:BA104"/>
    <mergeCell ref="BB104:BW104"/>
    <mergeCell ref="BX104:CM104"/>
    <mergeCell ref="CN104:DC104"/>
    <mergeCell ref="A105:AE105"/>
    <mergeCell ref="AF105:AJ105"/>
    <mergeCell ref="AL105:BA105"/>
    <mergeCell ref="BB105:BW105"/>
    <mergeCell ref="BX105:CM105"/>
    <mergeCell ref="CN105:DC105"/>
    <mergeCell ref="A106:AE106"/>
    <mergeCell ref="AF106:AJ106"/>
    <mergeCell ref="AL106:BA106"/>
    <mergeCell ref="BB106:BW106"/>
    <mergeCell ref="BX106:CM106"/>
    <mergeCell ref="CN106:DC106"/>
    <mergeCell ref="A107:AE107"/>
    <mergeCell ref="AF107:AK107"/>
    <mergeCell ref="AL107:BA107"/>
    <mergeCell ref="BB107:BW107"/>
    <mergeCell ref="BX107:CM107"/>
    <mergeCell ref="CN107:DC107"/>
    <mergeCell ref="A108:AE108"/>
    <mergeCell ref="AF108:AJ108"/>
    <mergeCell ref="AL108:AY108"/>
    <mergeCell ref="BB108:BR108"/>
    <mergeCell ref="BX108:CM108"/>
    <mergeCell ref="CN108:DC108"/>
    <mergeCell ref="A109:AE109"/>
    <mergeCell ref="AF109:AJ109"/>
    <mergeCell ref="AL109:AY109"/>
    <mergeCell ref="BB109:BR109"/>
    <mergeCell ref="BX109:CM109"/>
    <mergeCell ref="CN109:DC109"/>
    <mergeCell ref="A110:AE110"/>
    <mergeCell ref="AF110:AJ110"/>
    <mergeCell ref="AL110:BA110"/>
    <mergeCell ref="BB110:BW110"/>
    <mergeCell ref="BX110:CM110"/>
    <mergeCell ref="CN110:DC110"/>
    <mergeCell ref="A111:AE111"/>
    <mergeCell ref="AF111:AK111"/>
    <mergeCell ref="AL111:BA111"/>
    <mergeCell ref="BB111:BW111"/>
    <mergeCell ref="BX111:CM111"/>
    <mergeCell ref="CN111:DC111"/>
    <mergeCell ref="A112:AE112"/>
    <mergeCell ref="AF112:AJ112"/>
    <mergeCell ref="AL112:BA112"/>
    <mergeCell ref="BB112:BW112"/>
    <mergeCell ref="BX112:CM112"/>
    <mergeCell ref="CN112:DC112"/>
    <mergeCell ref="A113:AE113"/>
    <mergeCell ref="AF113:AJ113"/>
    <mergeCell ref="AL113:AY113"/>
    <mergeCell ref="BB113:BW113"/>
    <mergeCell ref="BX113:CM113"/>
    <mergeCell ref="CN113:DC113"/>
    <mergeCell ref="A114:AE114"/>
    <mergeCell ref="AF114:AJ114"/>
    <mergeCell ref="AL114:AY114"/>
    <mergeCell ref="BB114:BR114"/>
    <mergeCell ref="BX114:CM114"/>
    <mergeCell ref="CN114:DC114"/>
    <mergeCell ref="A115:AE115"/>
    <mergeCell ref="AF115:AJ115"/>
    <mergeCell ref="AL115:AY115"/>
    <mergeCell ref="BB115:BR115"/>
    <mergeCell ref="BX115:CM115"/>
    <mergeCell ref="CN115:DC115"/>
    <mergeCell ref="A116:AE116"/>
    <mergeCell ref="AF116:AJ116"/>
    <mergeCell ref="AL116:AY116"/>
    <mergeCell ref="BB116:BR116"/>
    <mergeCell ref="BX116:CM116"/>
    <mergeCell ref="CN116:DC116"/>
    <mergeCell ref="BB117:BR117"/>
  </mergeCells>
  <printOptions/>
  <pageMargins left="0.7479166666666667" right="0.2361111111111111" top="0.2361111111111111" bottom="0.19652777777777777" header="0.19652777777777777" footer="0.5118055555555555"/>
  <pageSetup horizontalDpi="300" verticalDpi="300" orientation="portrait" paperSize="9" scale="74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5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48"/>
  <sheetViews>
    <sheetView tabSelected="1" view="pageBreakPreview" zoomScaleSheetLayoutView="100" workbookViewId="0" topLeftCell="A44">
      <selection activeCell="BV44" sqref="BV44"/>
    </sheetView>
  </sheetViews>
  <sheetFormatPr defaultColWidth="1.00390625" defaultRowHeight="12.75"/>
  <cols>
    <col min="1" max="1" width="0.74609375" style="1" customWidth="1"/>
    <col min="2" max="14" width="0.875" style="1" customWidth="1"/>
    <col min="15" max="15" width="2.125" style="1" customWidth="1"/>
    <col min="16" max="16" width="0" style="1" hidden="1" customWidth="1"/>
    <col min="17" max="17" width="5.25390625" style="1" customWidth="1"/>
    <col min="18" max="18" width="1.875" style="1" customWidth="1"/>
    <col min="19" max="24" width="0" style="1" hidden="1" customWidth="1"/>
    <col min="25" max="25" width="0.74609375" style="1" customWidth="1"/>
    <col min="26" max="27" width="0.875" style="1" customWidth="1"/>
    <col min="28" max="28" width="4.75390625" style="1" customWidth="1"/>
    <col min="29" max="29" width="4.25390625" style="1" customWidth="1"/>
    <col min="30" max="30" width="24.375" style="1" customWidth="1"/>
    <col min="31" max="35" width="0.875" style="1" customWidth="1"/>
    <col min="36" max="36" width="1.625" style="1" customWidth="1"/>
    <col min="37" max="38" width="0.875" style="1" customWidth="1"/>
    <col min="39" max="39" width="3.25390625" style="1" customWidth="1"/>
    <col min="40" max="41" width="0.875" style="1" customWidth="1"/>
    <col min="42" max="42" width="12.875" style="1" customWidth="1"/>
    <col min="43" max="43" width="2.00390625" style="1" customWidth="1"/>
    <col min="44" max="44" width="0.875" style="1" customWidth="1"/>
    <col min="45" max="45" width="1.875" style="1" customWidth="1"/>
    <col min="46" max="57" width="0.875" style="1" customWidth="1"/>
    <col min="58" max="58" width="2.00390625" style="1" customWidth="1"/>
    <col min="59" max="59" width="0.875" style="1" customWidth="1"/>
    <col min="60" max="60" width="2.00390625" style="1" customWidth="1"/>
    <col min="61" max="64" width="0.875" style="1" customWidth="1"/>
    <col min="65" max="65" width="3.375" style="1" customWidth="1"/>
    <col min="66" max="67" width="0.875" style="1" customWidth="1"/>
    <col min="68" max="68" width="3.00390625" style="1" customWidth="1"/>
    <col min="69" max="72" width="0.875" style="1" customWidth="1"/>
    <col min="73" max="73" width="1.75390625" style="1" customWidth="1"/>
    <col min="74" max="77" width="0.875" style="1" customWidth="1"/>
    <col min="78" max="78" width="3.125" style="1" customWidth="1"/>
    <col min="79" max="82" width="0.875" style="1" customWidth="1"/>
    <col min="83" max="83" width="4.125" style="1" customWidth="1"/>
    <col min="84" max="90" width="0" style="1" hidden="1" customWidth="1"/>
    <col min="91" max="16384" width="0.875" style="1" customWidth="1"/>
  </cols>
  <sheetData>
    <row r="1" spans="69:83" ht="12.75" customHeight="1">
      <c r="BQ1" s="1" t="s">
        <v>239</v>
      </c>
      <c r="CC1" s="10"/>
      <c r="CD1" s="10"/>
      <c r="CE1" s="10"/>
    </row>
    <row r="2" spans="1:83" ht="12.75">
      <c r="A2" s="132" t="s">
        <v>240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</row>
    <row r="3" spans="41:55" ht="11.25"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</row>
    <row r="4" spans="1:83" ht="36" customHeight="1">
      <c r="A4" s="134" t="s">
        <v>25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5" t="s">
        <v>26</v>
      </c>
      <c r="AF4" s="135"/>
      <c r="AG4" s="135"/>
      <c r="AH4" s="135"/>
      <c r="AI4" s="135"/>
      <c r="AJ4" s="135"/>
      <c r="AK4" s="24" t="s">
        <v>241</v>
      </c>
      <c r="AL4" s="24"/>
      <c r="AM4" s="24"/>
      <c r="AN4" s="24"/>
      <c r="AO4" s="24"/>
      <c r="AP4" s="24"/>
      <c r="AQ4" s="24"/>
      <c r="AR4" s="24"/>
      <c r="AS4" s="24"/>
      <c r="AT4" s="135" t="s">
        <v>28</v>
      </c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 t="s">
        <v>29</v>
      </c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25" t="s">
        <v>242</v>
      </c>
      <c r="BW4" s="25"/>
      <c r="BX4" s="25"/>
      <c r="BY4" s="25"/>
      <c r="BZ4" s="25"/>
      <c r="CA4" s="25"/>
      <c r="CB4" s="25"/>
      <c r="CC4" s="25"/>
      <c r="CD4" s="25"/>
      <c r="CE4" s="25"/>
    </row>
    <row r="5" spans="1:83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>
        <v>2</v>
      </c>
      <c r="AF5" s="27"/>
      <c r="AG5" s="27"/>
      <c r="AH5" s="27"/>
      <c r="AI5" s="27"/>
      <c r="AJ5" s="27"/>
      <c r="AK5" s="27">
        <v>3</v>
      </c>
      <c r="AL5" s="27"/>
      <c r="AM5" s="27"/>
      <c r="AN5" s="27"/>
      <c r="AO5" s="27"/>
      <c r="AP5" s="27"/>
      <c r="AQ5" s="27"/>
      <c r="AR5" s="27"/>
      <c r="AS5" s="27"/>
      <c r="AT5" s="27">
        <v>4</v>
      </c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>
        <v>6</v>
      </c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>
        <v>7</v>
      </c>
      <c r="BW5" s="27"/>
      <c r="BX5" s="27"/>
      <c r="BY5" s="27"/>
      <c r="BZ5" s="27"/>
      <c r="CA5" s="27"/>
      <c r="CB5" s="27"/>
      <c r="CC5" s="27"/>
      <c r="CD5" s="27"/>
      <c r="CE5" s="27"/>
    </row>
    <row r="6" spans="1:90" ht="12.75" customHeight="1">
      <c r="A6" s="136"/>
      <c r="B6" s="137" t="s">
        <v>243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8" t="s">
        <v>244</v>
      </c>
      <c r="AF6" s="138"/>
      <c r="AG6" s="138"/>
      <c r="AH6" s="138"/>
      <c r="AI6" s="138"/>
      <c r="AJ6" s="138"/>
      <c r="AK6" s="139" t="s">
        <v>33</v>
      </c>
      <c r="AL6" s="139"/>
      <c r="AM6" s="139"/>
      <c r="AN6" s="139"/>
      <c r="AO6" s="139"/>
      <c r="AP6" s="139"/>
      <c r="AQ6" s="139"/>
      <c r="AR6" s="139"/>
      <c r="AS6" s="139"/>
      <c r="AT6" s="140">
        <f>AT9+AT10+AT11+AT12+AT13+AT14+AT15+AT16+AT17+AT18+AT19+AT20+AT21+AT22+AT23+AT24+AT25+AT26+AT27+AT28+AT29+AT30+AT32+AT33+AT34+AT35+AT36+AT37+AT38+AT39+AT40+AT41+AT42+AT43+AT44+AT45</f>
        <v>15169854.19</v>
      </c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>
        <f>BK9+BK10+BK11+BK12++BK13+BK14+BK15+BK16++BK17+BK18+BK19+BK22+BK23+BK24+BK25+BK26+BK27+BK28+BK29+BK30+BK34+BK36+BK37+BK38+BK40+BK41+BK44+BK45</f>
        <v>5689523.04</v>
      </c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1">
        <f>AT6-BK6</f>
        <v>9480331.149999999</v>
      </c>
      <c r="BW6" s="141"/>
      <c r="BX6" s="141"/>
      <c r="BY6" s="141"/>
      <c r="BZ6" s="141"/>
      <c r="CA6" s="141"/>
      <c r="CB6" s="141"/>
      <c r="CC6" s="141"/>
      <c r="CD6" s="141"/>
      <c r="CE6" s="141"/>
      <c r="CF6" s="2"/>
      <c r="CG6" s="2"/>
      <c r="CH6" s="2"/>
      <c r="CI6" s="2"/>
      <c r="CJ6" s="2"/>
      <c r="CK6" s="2"/>
      <c r="CL6" s="2"/>
    </row>
    <row r="7" spans="1:90" ht="11.25" customHeight="1">
      <c r="A7" s="142"/>
      <c r="B7" s="143" t="s">
        <v>245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4"/>
      <c r="AF7" s="144"/>
      <c r="AG7" s="144"/>
      <c r="AH7" s="144"/>
      <c r="AI7" s="144"/>
      <c r="AJ7" s="144"/>
      <c r="AK7" s="145"/>
      <c r="AL7" s="145"/>
      <c r="AM7" s="145"/>
      <c r="AN7" s="145"/>
      <c r="AO7" s="145"/>
      <c r="AP7" s="145"/>
      <c r="AQ7" s="145"/>
      <c r="AR7" s="145"/>
      <c r="AS7" s="145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2"/>
      <c r="CG7" s="2"/>
      <c r="CH7" s="2"/>
      <c r="CI7" s="2"/>
      <c r="CJ7" s="2"/>
      <c r="CK7" s="2"/>
      <c r="CL7" s="2"/>
    </row>
    <row r="8" spans="1:90" ht="13.5" customHeight="1">
      <c r="A8" s="149"/>
      <c r="B8" s="150" t="s">
        <v>13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1" t="s">
        <v>45</v>
      </c>
      <c r="AF8" s="151"/>
      <c r="AG8" s="151"/>
      <c r="AH8" s="151"/>
      <c r="AI8" s="151"/>
      <c r="AJ8" s="151"/>
      <c r="AK8" s="152" t="s">
        <v>45</v>
      </c>
      <c r="AL8" s="152"/>
      <c r="AM8" s="152"/>
      <c r="AN8" s="152"/>
      <c r="AO8" s="152"/>
      <c r="AP8" s="152"/>
      <c r="AQ8" s="152"/>
      <c r="AR8" s="152"/>
      <c r="AS8" s="152"/>
      <c r="AT8" s="153" t="s">
        <v>45</v>
      </c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 t="s">
        <v>45</v>
      </c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 t="s">
        <v>45</v>
      </c>
      <c r="BW8" s="153"/>
      <c r="BX8" s="153"/>
      <c r="BY8" s="153"/>
      <c r="BZ8" s="153"/>
      <c r="CA8" s="153"/>
      <c r="CB8" s="153"/>
      <c r="CC8" s="153"/>
      <c r="CD8" s="153"/>
      <c r="CE8" s="153"/>
      <c r="CF8" s="2"/>
      <c r="CG8" s="2"/>
      <c r="CH8" s="2"/>
      <c r="CI8" s="2"/>
      <c r="CJ8" s="2"/>
      <c r="CK8" s="2"/>
      <c r="CL8" s="2"/>
    </row>
    <row r="9" spans="1:90" ht="66.75" customHeight="1">
      <c r="A9" s="154"/>
      <c r="B9" s="155" t="s">
        <v>246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1" t="s">
        <v>244</v>
      </c>
      <c r="AF9" s="151"/>
      <c r="AG9" s="151"/>
      <c r="AH9" s="151"/>
      <c r="AI9" s="151"/>
      <c r="AJ9" s="151"/>
      <c r="AK9" s="152" t="s">
        <v>247</v>
      </c>
      <c r="AL9" s="152"/>
      <c r="AM9" s="152"/>
      <c r="AN9" s="152"/>
      <c r="AO9" s="152"/>
      <c r="AP9" s="152"/>
      <c r="AQ9" s="152"/>
      <c r="AR9" s="152"/>
      <c r="AS9" s="152"/>
      <c r="AT9" s="153">
        <v>622000</v>
      </c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>
        <v>296167.14</v>
      </c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>
        <f>AT9-BK9</f>
        <v>325832.86</v>
      </c>
      <c r="BW9" s="153"/>
      <c r="BX9" s="153"/>
      <c r="BY9" s="153"/>
      <c r="BZ9" s="153"/>
      <c r="CA9" s="153"/>
      <c r="CB9" s="153"/>
      <c r="CC9" s="153"/>
      <c r="CD9" s="153"/>
      <c r="CE9" s="153"/>
      <c r="CF9" s="2"/>
      <c r="CG9" s="2"/>
      <c r="CH9" s="2"/>
      <c r="CI9" s="2"/>
      <c r="CJ9" s="2"/>
      <c r="CK9" s="2"/>
      <c r="CL9" s="2"/>
    </row>
    <row r="10" spans="1:90" ht="77.25" customHeight="1">
      <c r="A10" s="155" t="s">
        <v>248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1" t="s">
        <v>244</v>
      </c>
      <c r="AF10" s="151"/>
      <c r="AG10" s="151"/>
      <c r="AH10" s="151"/>
      <c r="AI10" s="151"/>
      <c r="AJ10" s="151"/>
      <c r="AK10" s="152" t="s">
        <v>249</v>
      </c>
      <c r="AL10" s="152"/>
      <c r="AM10" s="152"/>
      <c r="AN10" s="152"/>
      <c r="AO10" s="152"/>
      <c r="AP10" s="152"/>
      <c r="AQ10" s="152"/>
      <c r="AR10" s="152"/>
      <c r="AS10" s="152"/>
      <c r="AT10" s="153">
        <v>64500</v>
      </c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>
        <v>12279.19</v>
      </c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>
        <f>AT10</f>
        <v>64500</v>
      </c>
      <c r="BW10" s="153"/>
      <c r="BX10" s="153"/>
      <c r="BY10" s="153"/>
      <c r="BZ10" s="153"/>
      <c r="CA10" s="153"/>
      <c r="CB10" s="153"/>
      <c r="CC10" s="153"/>
      <c r="CD10" s="153"/>
      <c r="CE10" s="153"/>
      <c r="CF10" s="2"/>
      <c r="CG10" s="2"/>
      <c r="CH10" s="2"/>
      <c r="CI10" s="2"/>
      <c r="CJ10" s="2"/>
      <c r="CK10" s="2"/>
      <c r="CL10" s="2"/>
    </row>
    <row r="11" spans="1:90" ht="87.75" customHeight="1">
      <c r="A11" s="155" t="s">
        <v>250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1" t="s">
        <v>244</v>
      </c>
      <c r="AF11" s="151"/>
      <c r="AG11" s="151"/>
      <c r="AH11" s="151"/>
      <c r="AI11" s="151"/>
      <c r="AJ11" s="151"/>
      <c r="AK11" s="152" t="s">
        <v>251</v>
      </c>
      <c r="AL11" s="152"/>
      <c r="AM11" s="152"/>
      <c r="AN11" s="152"/>
      <c r="AO11" s="152"/>
      <c r="AP11" s="152"/>
      <c r="AQ11" s="152"/>
      <c r="AR11" s="152"/>
      <c r="AS11" s="152"/>
      <c r="AT11" s="153">
        <v>178500</v>
      </c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>
        <v>87683.87</v>
      </c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>
        <f aca="true" t="shared" si="0" ref="BV11:BV12">AT11-BK11</f>
        <v>90816.13</v>
      </c>
      <c r="BW11" s="153"/>
      <c r="BX11" s="153"/>
      <c r="BY11" s="153"/>
      <c r="BZ11" s="153"/>
      <c r="CA11" s="153"/>
      <c r="CB11" s="153"/>
      <c r="CC11" s="153"/>
      <c r="CD11" s="153"/>
      <c r="CE11" s="153"/>
      <c r="CF11" s="2"/>
      <c r="CG11" s="2"/>
      <c r="CH11" s="2"/>
      <c r="CI11" s="2"/>
      <c r="CJ11" s="2"/>
      <c r="CK11" s="2"/>
      <c r="CL11" s="2"/>
    </row>
    <row r="12" spans="1:90" ht="99.75" customHeight="1">
      <c r="A12" s="156" t="s">
        <v>252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44" t="s">
        <v>244</v>
      </c>
      <c r="AF12" s="144"/>
      <c r="AG12" s="144"/>
      <c r="AH12" s="144"/>
      <c r="AI12" s="144"/>
      <c r="AJ12" s="144"/>
      <c r="AK12" s="145" t="s">
        <v>253</v>
      </c>
      <c r="AL12" s="145"/>
      <c r="AM12" s="145"/>
      <c r="AN12" s="145"/>
      <c r="AO12" s="145"/>
      <c r="AP12" s="145"/>
      <c r="AQ12" s="145"/>
      <c r="AR12" s="145"/>
      <c r="AS12" s="145"/>
      <c r="AT12" s="147">
        <v>2500100</v>
      </c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>
        <v>1036987.98</v>
      </c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>
        <f t="shared" si="0"/>
        <v>1463112.02</v>
      </c>
      <c r="BW12" s="147"/>
      <c r="BX12" s="147"/>
      <c r="BY12" s="147"/>
      <c r="BZ12" s="147"/>
      <c r="CA12" s="147"/>
      <c r="CB12" s="147"/>
      <c r="CC12" s="147"/>
      <c r="CD12" s="147"/>
      <c r="CE12" s="147"/>
      <c r="CF12" s="2"/>
      <c r="CG12" s="2"/>
      <c r="CH12" s="2"/>
      <c r="CI12" s="2"/>
      <c r="CJ12" s="2"/>
      <c r="CK12" s="2"/>
      <c r="CL12" s="2"/>
    </row>
    <row r="13" spans="1:90" ht="99" customHeight="1">
      <c r="A13" s="156" t="s">
        <v>254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44" t="s">
        <v>244</v>
      </c>
      <c r="AF13" s="144"/>
      <c r="AG13" s="144"/>
      <c r="AH13" s="144"/>
      <c r="AI13" s="144"/>
      <c r="AJ13" s="144"/>
      <c r="AK13" s="145" t="s">
        <v>255</v>
      </c>
      <c r="AL13" s="145"/>
      <c r="AM13" s="145"/>
      <c r="AN13" s="145"/>
      <c r="AO13" s="145"/>
      <c r="AP13" s="145"/>
      <c r="AQ13" s="145"/>
      <c r="AR13" s="145"/>
      <c r="AS13" s="145"/>
      <c r="AT13" s="147">
        <v>230000</v>
      </c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>
        <v>45944.61</v>
      </c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>
        <f>AT13</f>
        <v>230000</v>
      </c>
      <c r="BW13" s="147"/>
      <c r="BX13" s="147"/>
      <c r="BY13" s="147"/>
      <c r="BZ13" s="147"/>
      <c r="CA13" s="147"/>
      <c r="CB13" s="147"/>
      <c r="CC13" s="147"/>
      <c r="CD13" s="147"/>
      <c r="CE13" s="147"/>
      <c r="CF13" s="2"/>
      <c r="CG13" s="2"/>
      <c r="CH13" s="2"/>
      <c r="CI13" s="2"/>
      <c r="CJ13" s="2"/>
      <c r="CK13" s="2"/>
      <c r="CL13" s="2"/>
    </row>
    <row r="14" spans="1:90" ht="99" customHeight="1">
      <c r="A14" s="156" t="s">
        <v>256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44" t="s">
        <v>244</v>
      </c>
      <c r="AF14" s="144"/>
      <c r="AG14" s="144"/>
      <c r="AH14" s="144"/>
      <c r="AI14" s="144"/>
      <c r="AJ14" s="144"/>
      <c r="AK14" s="145" t="s">
        <v>257</v>
      </c>
      <c r="AL14" s="145"/>
      <c r="AM14" s="145"/>
      <c r="AN14" s="145"/>
      <c r="AO14" s="145"/>
      <c r="AP14" s="145"/>
      <c r="AQ14" s="145"/>
      <c r="AR14" s="145"/>
      <c r="AS14" s="145"/>
      <c r="AT14" s="147">
        <v>680000</v>
      </c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>
        <v>308741.16</v>
      </c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>
        <f aca="true" t="shared" si="1" ref="BV14:BV17">AT14-BK14</f>
        <v>371258.84</v>
      </c>
      <c r="BW14" s="147"/>
      <c r="BX14" s="147"/>
      <c r="BY14" s="147"/>
      <c r="BZ14" s="147"/>
      <c r="CA14" s="147"/>
      <c r="CB14" s="147"/>
      <c r="CC14" s="147"/>
      <c r="CD14" s="147"/>
      <c r="CE14" s="147"/>
      <c r="CF14" s="2"/>
      <c r="CG14" s="2"/>
      <c r="CH14" s="2"/>
      <c r="CI14" s="2"/>
      <c r="CJ14" s="2"/>
      <c r="CK14" s="2"/>
      <c r="CL14" s="2"/>
    </row>
    <row r="15" spans="1:90" ht="79.5" customHeight="1">
      <c r="A15" s="155" t="s">
        <v>258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44" t="s">
        <v>244</v>
      </c>
      <c r="AF15" s="144"/>
      <c r="AG15" s="144"/>
      <c r="AH15" s="144"/>
      <c r="AI15" s="144"/>
      <c r="AJ15" s="144"/>
      <c r="AK15" s="145" t="s">
        <v>259</v>
      </c>
      <c r="AL15" s="145"/>
      <c r="AM15" s="145"/>
      <c r="AN15" s="145"/>
      <c r="AO15" s="145"/>
      <c r="AP15" s="145"/>
      <c r="AQ15" s="145"/>
      <c r="AR15" s="145"/>
      <c r="AS15" s="145"/>
      <c r="AT15" s="147">
        <v>493400</v>
      </c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>
        <v>351650.88</v>
      </c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>
        <f t="shared" si="1"/>
        <v>141749.12</v>
      </c>
      <c r="BW15" s="147"/>
      <c r="BX15" s="147"/>
      <c r="BY15" s="147"/>
      <c r="BZ15" s="147"/>
      <c r="CA15" s="147"/>
      <c r="CB15" s="147"/>
      <c r="CC15" s="147"/>
      <c r="CD15" s="147"/>
      <c r="CE15" s="147"/>
      <c r="CF15" s="2"/>
      <c r="CG15" s="2"/>
      <c r="CH15" s="2"/>
      <c r="CI15" s="2"/>
      <c r="CJ15" s="2"/>
      <c r="CK15" s="2"/>
      <c r="CL15" s="2"/>
    </row>
    <row r="16" spans="1:90" ht="66" customHeight="1">
      <c r="A16" s="155" t="s">
        <v>260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1" t="s">
        <v>244</v>
      </c>
      <c r="AF16" s="151"/>
      <c r="AG16" s="151"/>
      <c r="AH16" s="151"/>
      <c r="AI16" s="151"/>
      <c r="AJ16" s="151"/>
      <c r="AK16" s="152" t="s">
        <v>261</v>
      </c>
      <c r="AL16" s="152"/>
      <c r="AM16" s="152"/>
      <c r="AN16" s="152"/>
      <c r="AO16" s="152"/>
      <c r="AP16" s="152"/>
      <c r="AQ16" s="152"/>
      <c r="AR16" s="152"/>
      <c r="AS16" s="152"/>
      <c r="AT16" s="153">
        <v>94000</v>
      </c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>
        <v>77226</v>
      </c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>
        <f t="shared" si="1"/>
        <v>16774</v>
      </c>
      <c r="BW16" s="153"/>
      <c r="BX16" s="153"/>
      <c r="BY16" s="153"/>
      <c r="BZ16" s="153"/>
      <c r="CA16" s="153"/>
      <c r="CB16" s="153"/>
      <c r="CC16" s="153"/>
      <c r="CD16" s="153"/>
      <c r="CE16" s="153"/>
      <c r="CF16" s="2"/>
      <c r="CG16" s="2"/>
      <c r="CH16" s="2"/>
      <c r="CI16" s="2"/>
      <c r="CJ16" s="2"/>
      <c r="CK16" s="2"/>
      <c r="CL16" s="2"/>
    </row>
    <row r="17" spans="1:90" ht="65.25" customHeight="1">
      <c r="A17" s="155" t="s">
        <v>262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1" t="s">
        <v>244</v>
      </c>
      <c r="AF17" s="151"/>
      <c r="AG17" s="151"/>
      <c r="AH17" s="151"/>
      <c r="AI17" s="151"/>
      <c r="AJ17" s="151"/>
      <c r="AK17" s="152" t="s">
        <v>263</v>
      </c>
      <c r="AL17" s="152"/>
      <c r="AM17" s="152"/>
      <c r="AN17" s="152"/>
      <c r="AO17" s="152"/>
      <c r="AP17" s="152"/>
      <c r="AQ17" s="152"/>
      <c r="AR17" s="152"/>
      <c r="AS17" s="152"/>
      <c r="AT17" s="153">
        <v>10000</v>
      </c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>
        <v>2155</v>
      </c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>
        <f t="shared" si="1"/>
        <v>7845</v>
      </c>
      <c r="BW17" s="153"/>
      <c r="BX17" s="153"/>
      <c r="BY17" s="153"/>
      <c r="BZ17" s="153"/>
      <c r="CA17" s="153"/>
      <c r="CB17" s="153"/>
      <c r="CC17" s="153"/>
      <c r="CD17" s="153"/>
      <c r="CE17" s="153"/>
      <c r="CF17" s="2"/>
      <c r="CG17" s="2"/>
      <c r="CH17" s="2"/>
      <c r="CI17" s="2"/>
      <c r="CJ17" s="2"/>
      <c r="CK17" s="2"/>
      <c r="CL17" s="2"/>
    </row>
    <row r="18" spans="1:90" ht="99" customHeight="1">
      <c r="A18" s="155" t="s">
        <v>264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1" t="s">
        <v>244</v>
      </c>
      <c r="AF18" s="151"/>
      <c r="AG18" s="151"/>
      <c r="AH18" s="151"/>
      <c r="AI18" s="151"/>
      <c r="AJ18" s="151"/>
      <c r="AK18" s="152" t="s">
        <v>265</v>
      </c>
      <c r="AL18" s="152"/>
      <c r="AM18" s="152"/>
      <c r="AN18" s="152"/>
      <c r="AO18" s="152"/>
      <c r="AP18" s="152"/>
      <c r="AQ18" s="152"/>
      <c r="AR18" s="152"/>
      <c r="AS18" s="152"/>
      <c r="AT18" s="147">
        <v>200</v>
      </c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53">
        <v>200</v>
      </c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 t="s">
        <v>45</v>
      </c>
      <c r="BW18" s="153"/>
      <c r="BX18" s="153"/>
      <c r="BY18" s="153"/>
      <c r="BZ18" s="153"/>
      <c r="CA18" s="153"/>
      <c r="CB18" s="153"/>
      <c r="CC18" s="153"/>
      <c r="CD18" s="153"/>
      <c r="CE18" s="153"/>
      <c r="CF18" s="2"/>
      <c r="CG18" s="2"/>
      <c r="CH18" s="2"/>
      <c r="CI18" s="2"/>
      <c r="CJ18" s="2"/>
      <c r="CK18" s="2"/>
      <c r="CL18" s="2"/>
    </row>
    <row r="19" spans="1:90" ht="83.25" customHeight="1">
      <c r="A19" s="155" t="s">
        <v>266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1" t="s">
        <v>244</v>
      </c>
      <c r="AF19" s="151"/>
      <c r="AG19" s="151"/>
      <c r="AH19" s="151"/>
      <c r="AI19" s="151"/>
      <c r="AJ19" s="151"/>
      <c r="AK19" s="152" t="s">
        <v>267</v>
      </c>
      <c r="AL19" s="152"/>
      <c r="AM19" s="152"/>
      <c r="AN19" s="152"/>
      <c r="AO19" s="152"/>
      <c r="AP19" s="152"/>
      <c r="AQ19" s="152"/>
      <c r="AR19" s="152"/>
      <c r="AS19" s="152"/>
      <c r="AT19" s="147">
        <v>75100</v>
      </c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53">
        <v>41100</v>
      </c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>
        <f>AT19-BK19</f>
        <v>34000</v>
      </c>
      <c r="BW19" s="153"/>
      <c r="BX19" s="153"/>
      <c r="BY19" s="153"/>
      <c r="BZ19" s="153"/>
      <c r="CA19" s="153"/>
      <c r="CB19" s="153"/>
      <c r="CC19" s="153"/>
      <c r="CD19" s="153"/>
      <c r="CE19" s="153"/>
      <c r="CF19" s="2"/>
      <c r="CG19" s="2"/>
      <c r="CH19" s="2"/>
      <c r="CI19" s="2"/>
      <c r="CJ19" s="2"/>
      <c r="CK19" s="2"/>
      <c r="CL19" s="2"/>
    </row>
    <row r="20" spans="1:90" ht="65.25" customHeight="1">
      <c r="A20" s="155" t="s">
        <v>268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1" t="s">
        <v>244</v>
      </c>
      <c r="AF20" s="151"/>
      <c r="AG20" s="151"/>
      <c r="AH20" s="151"/>
      <c r="AI20" s="151"/>
      <c r="AJ20" s="151"/>
      <c r="AK20" s="152" t="s">
        <v>269</v>
      </c>
      <c r="AL20" s="152"/>
      <c r="AM20" s="152"/>
      <c r="AN20" s="152"/>
      <c r="AO20" s="152"/>
      <c r="AP20" s="152"/>
      <c r="AQ20" s="152"/>
      <c r="AR20" s="152"/>
      <c r="AS20" s="152"/>
      <c r="AT20" s="147">
        <v>272600</v>
      </c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53" t="s">
        <v>45</v>
      </c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>
        <f aca="true" t="shared" si="2" ref="BV20:BV21">AT20</f>
        <v>272600</v>
      </c>
      <c r="BW20" s="153"/>
      <c r="BX20" s="153"/>
      <c r="BY20" s="153"/>
      <c r="BZ20" s="153"/>
      <c r="CA20" s="153"/>
      <c r="CB20" s="153"/>
      <c r="CC20" s="153"/>
      <c r="CD20" s="153"/>
      <c r="CE20" s="153"/>
      <c r="CF20" s="2"/>
      <c r="CG20" s="2"/>
      <c r="CH20" s="2"/>
      <c r="CI20" s="2"/>
      <c r="CJ20" s="2"/>
      <c r="CK20" s="2"/>
      <c r="CL20" s="2"/>
    </row>
    <row r="21" spans="1:90" ht="60.75" customHeight="1">
      <c r="A21" s="156" t="s">
        <v>270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44" t="s">
        <v>244</v>
      </c>
      <c r="AF21" s="144"/>
      <c r="AG21" s="144"/>
      <c r="AH21" s="144"/>
      <c r="AI21" s="144"/>
      <c r="AJ21" s="144"/>
      <c r="AK21" s="145" t="s">
        <v>271</v>
      </c>
      <c r="AL21" s="145"/>
      <c r="AM21" s="145"/>
      <c r="AN21" s="145"/>
      <c r="AO21" s="145"/>
      <c r="AP21" s="145"/>
      <c r="AQ21" s="145"/>
      <c r="AR21" s="145"/>
      <c r="AS21" s="145"/>
      <c r="AT21" s="147">
        <v>34600</v>
      </c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 t="s">
        <v>45</v>
      </c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53">
        <f t="shared" si="2"/>
        <v>34600</v>
      </c>
      <c r="BW21" s="153"/>
      <c r="BX21" s="153"/>
      <c r="BY21" s="153"/>
      <c r="BZ21" s="153"/>
      <c r="CA21" s="153"/>
      <c r="CB21" s="153"/>
      <c r="CC21" s="153"/>
      <c r="CD21" s="153"/>
      <c r="CE21" s="153"/>
      <c r="CF21" s="2"/>
      <c r="CG21" s="2"/>
      <c r="CH21" s="2"/>
      <c r="CI21" s="2"/>
      <c r="CJ21" s="2"/>
      <c r="CK21" s="2"/>
      <c r="CL21" s="2"/>
    </row>
    <row r="22" spans="1:90" ht="89.25" customHeight="1">
      <c r="A22" s="155" t="s">
        <v>272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44" t="s">
        <v>244</v>
      </c>
      <c r="AF22" s="144"/>
      <c r="AG22" s="144"/>
      <c r="AH22" s="144"/>
      <c r="AI22" s="144"/>
      <c r="AJ22" s="144"/>
      <c r="AK22" s="145" t="s">
        <v>273</v>
      </c>
      <c r="AL22" s="145"/>
      <c r="AM22" s="145"/>
      <c r="AN22" s="145"/>
      <c r="AO22" s="145"/>
      <c r="AP22" s="145"/>
      <c r="AQ22" s="145"/>
      <c r="AR22" s="145"/>
      <c r="AS22" s="145"/>
      <c r="AT22" s="147">
        <v>10000</v>
      </c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>
        <v>10000</v>
      </c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53" t="s">
        <v>45</v>
      </c>
      <c r="BW22" s="153"/>
      <c r="BX22" s="153"/>
      <c r="BY22" s="153"/>
      <c r="BZ22" s="153"/>
      <c r="CA22" s="153"/>
      <c r="CB22" s="153"/>
      <c r="CC22" s="153"/>
      <c r="CD22" s="153"/>
      <c r="CE22" s="153"/>
      <c r="CF22" s="2"/>
      <c r="CG22" s="2"/>
      <c r="CH22" s="2"/>
      <c r="CI22" s="2"/>
      <c r="CJ22" s="2"/>
      <c r="CK22" s="2"/>
      <c r="CL22" s="2"/>
    </row>
    <row r="23" spans="1:90" ht="72.75" customHeight="1">
      <c r="A23" s="155" t="s">
        <v>274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44" t="s">
        <v>244</v>
      </c>
      <c r="AF23" s="144"/>
      <c r="AG23" s="144"/>
      <c r="AH23" s="144"/>
      <c r="AI23" s="144"/>
      <c r="AJ23" s="144"/>
      <c r="AK23" s="145" t="s">
        <v>275</v>
      </c>
      <c r="AL23" s="145"/>
      <c r="AM23" s="145"/>
      <c r="AN23" s="145"/>
      <c r="AO23" s="145"/>
      <c r="AP23" s="145"/>
      <c r="AQ23" s="145"/>
      <c r="AR23" s="145"/>
      <c r="AS23" s="145"/>
      <c r="AT23" s="147">
        <v>50000</v>
      </c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>
        <v>40000</v>
      </c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53">
        <f aca="true" t="shared" si="3" ref="BV23:BV29">AT23-BK23</f>
        <v>10000</v>
      </c>
      <c r="BW23" s="153"/>
      <c r="BX23" s="153"/>
      <c r="BY23" s="153"/>
      <c r="BZ23" s="153"/>
      <c r="CA23" s="153"/>
      <c r="CB23" s="153"/>
      <c r="CC23" s="153"/>
      <c r="CD23" s="153"/>
      <c r="CE23" s="153"/>
      <c r="CF23" s="2"/>
      <c r="CG23" s="2"/>
      <c r="CH23" s="2"/>
      <c r="CI23" s="2"/>
      <c r="CJ23" s="2"/>
      <c r="CK23" s="2"/>
      <c r="CL23" s="2"/>
    </row>
    <row r="24" spans="1:90" ht="51.75" customHeight="1">
      <c r="A24" s="155" t="s">
        <v>276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44" t="s">
        <v>244</v>
      </c>
      <c r="AF24" s="144"/>
      <c r="AG24" s="144"/>
      <c r="AH24" s="144"/>
      <c r="AI24" s="144"/>
      <c r="AJ24" s="144"/>
      <c r="AK24" s="145" t="s">
        <v>277</v>
      </c>
      <c r="AL24" s="145"/>
      <c r="AM24" s="145"/>
      <c r="AN24" s="145"/>
      <c r="AO24" s="145"/>
      <c r="AP24" s="145"/>
      <c r="AQ24" s="145"/>
      <c r="AR24" s="145"/>
      <c r="AS24" s="145"/>
      <c r="AT24" s="147">
        <v>37500</v>
      </c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>
        <v>27059.9</v>
      </c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53">
        <f t="shared" si="3"/>
        <v>10440.099999999999</v>
      </c>
      <c r="BW24" s="153"/>
      <c r="BX24" s="153"/>
      <c r="BY24" s="153"/>
      <c r="BZ24" s="153"/>
      <c r="CA24" s="153"/>
      <c r="CB24" s="153"/>
      <c r="CC24" s="153"/>
      <c r="CD24" s="153"/>
      <c r="CE24" s="153"/>
      <c r="CF24" s="2"/>
      <c r="CG24" s="2"/>
      <c r="CH24" s="2"/>
      <c r="CI24" s="2"/>
      <c r="CJ24" s="2"/>
      <c r="CK24" s="2"/>
      <c r="CL24" s="2"/>
    </row>
    <row r="25" spans="1:90" ht="78" customHeight="1">
      <c r="A25" s="155" t="s">
        <v>278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1" t="s">
        <v>244</v>
      </c>
      <c r="AF25" s="151"/>
      <c r="AG25" s="151"/>
      <c r="AH25" s="151"/>
      <c r="AI25" s="151"/>
      <c r="AJ25" s="151"/>
      <c r="AK25" s="152" t="s">
        <v>279</v>
      </c>
      <c r="AL25" s="152"/>
      <c r="AM25" s="152"/>
      <c r="AN25" s="152"/>
      <c r="AO25" s="152"/>
      <c r="AP25" s="152"/>
      <c r="AQ25" s="152"/>
      <c r="AR25" s="152"/>
      <c r="AS25" s="152"/>
      <c r="AT25" s="147">
        <v>124000</v>
      </c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53">
        <v>48754.88</v>
      </c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>
        <f t="shared" si="3"/>
        <v>75245.12</v>
      </c>
      <c r="BW25" s="153"/>
      <c r="BX25" s="153"/>
      <c r="BY25" s="153"/>
      <c r="BZ25" s="153"/>
      <c r="CA25" s="153"/>
      <c r="CB25" s="153"/>
      <c r="CC25" s="153"/>
      <c r="CD25" s="153"/>
      <c r="CE25" s="153"/>
      <c r="CF25" s="2"/>
      <c r="CG25" s="2"/>
      <c r="CH25" s="2"/>
      <c r="CI25" s="2"/>
      <c r="CJ25" s="2"/>
      <c r="CK25" s="2"/>
      <c r="CL25" s="2"/>
    </row>
    <row r="26" spans="1:90" ht="85.5" customHeight="1">
      <c r="A26" s="155" t="s">
        <v>280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1" t="s">
        <v>244</v>
      </c>
      <c r="AF26" s="151"/>
      <c r="AG26" s="151"/>
      <c r="AH26" s="151"/>
      <c r="AI26" s="151"/>
      <c r="AJ26" s="151"/>
      <c r="AK26" s="152" t="s">
        <v>281</v>
      </c>
      <c r="AL26" s="152"/>
      <c r="AM26" s="152"/>
      <c r="AN26" s="152"/>
      <c r="AO26" s="152"/>
      <c r="AP26" s="152"/>
      <c r="AQ26" s="152"/>
      <c r="AR26" s="152"/>
      <c r="AS26" s="152"/>
      <c r="AT26" s="147">
        <v>50800</v>
      </c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53">
        <v>13597.85</v>
      </c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>
        <f t="shared" si="3"/>
        <v>37202.15</v>
      </c>
      <c r="BW26" s="153"/>
      <c r="BX26" s="153"/>
      <c r="BY26" s="153"/>
      <c r="BZ26" s="153"/>
      <c r="CA26" s="153"/>
      <c r="CB26" s="153"/>
      <c r="CC26" s="153"/>
      <c r="CD26" s="153"/>
      <c r="CE26" s="153"/>
      <c r="CF26" s="2"/>
      <c r="CG26" s="2"/>
      <c r="CH26" s="2"/>
      <c r="CI26" s="2"/>
      <c r="CJ26" s="2"/>
      <c r="CK26" s="2"/>
      <c r="CL26" s="2"/>
    </row>
    <row r="27" spans="1:90" ht="89.25" customHeight="1">
      <c r="A27" s="155" t="s">
        <v>282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1" t="s">
        <v>244</v>
      </c>
      <c r="AF27" s="151"/>
      <c r="AG27" s="151"/>
      <c r="AH27" s="151"/>
      <c r="AI27" s="151"/>
      <c r="AJ27" s="151"/>
      <c r="AK27" s="152" t="s">
        <v>283</v>
      </c>
      <c r="AL27" s="152"/>
      <c r="AM27" s="152"/>
      <c r="AN27" s="152"/>
      <c r="AO27" s="152"/>
      <c r="AP27" s="152"/>
      <c r="AQ27" s="152"/>
      <c r="AR27" s="152"/>
      <c r="AS27" s="152"/>
      <c r="AT27" s="147">
        <v>15000</v>
      </c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53">
        <v>2668.26</v>
      </c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>
        <f t="shared" si="3"/>
        <v>12331.74</v>
      </c>
      <c r="BW27" s="153"/>
      <c r="BX27" s="153"/>
      <c r="BY27" s="153"/>
      <c r="BZ27" s="153"/>
      <c r="CA27" s="153"/>
      <c r="CB27" s="153"/>
      <c r="CC27" s="153"/>
      <c r="CD27" s="153"/>
      <c r="CE27" s="153"/>
      <c r="CF27" s="2"/>
      <c r="CG27" s="2"/>
      <c r="CH27" s="2"/>
      <c r="CI27" s="2"/>
      <c r="CJ27" s="2"/>
      <c r="CK27" s="2"/>
      <c r="CL27" s="2"/>
    </row>
    <row r="28" spans="1:90" ht="78" customHeight="1">
      <c r="A28" s="155" t="s">
        <v>284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1" t="s">
        <v>244</v>
      </c>
      <c r="AF28" s="151"/>
      <c r="AG28" s="151"/>
      <c r="AH28" s="151"/>
      <c r="AI28" s="151"/>
      <c r="AJ28" s="151"/>
      <c r="AK28" s="152" t="s">
        <v>285</v>
      </c>
      <c r="AL28" s="152"/>
      <c r="AM28" s="152"/>
      <c r="AN28" s="152"/>
      <c r="AO28" s="152"/>
      <c r="AP28" s="152"/>
      <c r="AQ28" s="152"/>
      <c r="AR28" s="152"/>
      <c r="AS28" s="152"/>
      <c r="AT28" s="147">
        <v>174600</v>
      </c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53">
        <v>90800</v>
      </c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>
        <f t="shared" si="3"/>
        <v>83800</v>
      </c>
      <c r="BW28" s="153"/>
      <c r="BX28" s="153"/>
      <c r="BY28" s="153"/>
      <c r="BZ28" s="153"/>
      <c r="CA28" s="153"/>
      <c r="CB28" s="153"/>
      <c r="CC28" s="153"/>
      <c r="CD28" s="153"/>
      <c r="CE28" s="153"/>
      <c r="CF28" s="2"/>
      <c r="CG28" s="2"/>
      <c r="CH28" s="2"/>
      <c r="CI28" s="2"/>
      <c r="CJ28" s="2"/>
      <c r="CK28" s="2"/>
      <c r="CL28" s="2"/>
    </row>
    <row r="29" spans="1:90" ht="90" customHeight="1">
      <c r="A29" s="155" t="s">
        <v>286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1" t="s">
        <v>244</v>
      </c>
      <c r="AF29" s="151"/>
      <c r="AG29" s="151"/>
      <c r="AH29" s="151"/>
      <c r="AI29" s="151"/>
      <c r="AJ29" s="151"/>
      <c r="AK29" s="152" t="s">
        <v>287</v>
      </c>
      <c r="AL29" s="152"/>
      <c r="AM29" s="152"/>
      <c r="AN29" s="152"/>
      <c r="AO29" s="152"/>
      <c r="AP29" s="152"/>
      <c r="AQ29" s="152"/>
      <c r="AR29" s="152"/>
      <c r="AS29" s="152"/>
      <c r="AT29" s="147">
        <v>2683251.19</v>
      </c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53">
        <v>663048.45</v>
      </c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>
        <f t="shared" si="3"/>
        <v>2020202.74</v>
      </c>
      <c r="BW29" s="153"/>
      <c r="BX29" s="153"/>
      <c r="BY29" s="153"/>
      <c r="BZ29" s="153"/>
      <c r="CA29" s="153"/>
      <c r="CB29" s="153"/>
      <c r="CC29" s="153"/>
      <c r="CD29" s="153"/>
      <c r="CE29" s="153"/>
      <c r="CF29" s="2"/>
      <c r="CG29" s="2"/>
      <c r="CH29" s="2"/>
      <c r="CI29" s="2"/>
      <c r="CJ29" s="2"/>
      <c r="CK29" s="2"/>
      <c r="CL29" s="2"/>
    </row>
    <row r="30" spans="1:90" ht="90.75" customHeight="1">
      <c r="A30" s="155" t="s">
        <v>288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1" t="s">
        <v>244</v>
      </c>
      <c r="AF30" s="151"/>
      <c r="AG30" s="151"/>
      <c r="AH30" s="151"/>
      <c r="AI30" s="151"/>
      <c r="AJ30" s="151"/>
      <c r="AK30" s="152" t="s">
        <v>289</v>
      </c>
      <c r="AL30" s="152"/>
      <c r="AM30" s="152"/>
      <c r="AN30" s="152"/>
      <c r="AO30" s="152"/>
      <c r="AP30" s="152"/>
      <c r="AQ30" s="152"/>
      <c r="AR30" s="152"/>
      <c r="AS30" s="152"/>
      <c r="AT30" s="147">
        <v>13227</v>
      </c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53">
        <v>13227</v>
      </c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 t="s">
        <v>45</v>
      </c>
      <c r="BW30" s="153"/>
      <c r="BX30" s="153"/>
      <c r="BY30" s="153"/>
      <c r="BZ30" s="153"/>
      <c r="CA30" s="153"/>
      <c r="CB30" s="153"/>
      <c r="CC30" s="153"/>
      <c r="CD30" s="153"/>
      <c r="CE30" s="153"/>
      <c r="CF30" s="2"/>
      <c r="CG30" s="2"/>
      <c r="CH30" s="2"/>
      <c r="CI30" s="2"/>
      <c r="CJ30" s="2"/>
      <c r="CK30" s="2"/>
      <c r="CL30" s="2"/>
    </row>
    <row r="31" spans="1:90" ht="101.25" customHeight="1" hidden="1">
      <c r="A31" s="155" t="s">
        <v>290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1" t="s">
        <v>291</v>
      </c>
      <c r="AF31" s="151"/>
      <c r="AG31" s="151"/>
      <c r="AH31" s="151"/>
      <c r="AI31" s="151"/>
      <c r="AJ31" s="151"/>
      <c r="AK31" s="152" t="s">
        <v>292</v>
      </c>
      <c r="AL31" s="152"/>
      <c r="AM31" s="152"/>
      <c r="AN31" s="152"/>
      <c r="AO31" s="152"/>
      <c r="AP31" s="152"/>
      <c r="AQ31" s="152"/>
      <c r="AR31" s="152"/>
      <c r="AS31" s="152"/>
      <c r="AT31" s="157">
        <v>0</v>
      </c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2"/>
      <c r="CG31" s="2"/>
      <c r="CH31" s="2"/>
      <c r="CI31" s="2"/>
      <c r="CJ31" s="2"/>
      <c r="CK31" s="2"/>
      <c r="CL31" s="2"/>
    </row>
    <row r="32" spans="1:90" ht="90" customHeight="1" hidden="1">
      <c r="A32" s="155" t="s">
        <v>293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1" t="s">
        <v>244</v>
      </c>
      <c r="AF32" s="151"/>
      <c r="AG32" s="151"/>
      <c r="AH32" s="151"/>
      <c r="AI32" s="151"/>
      <c r="AJ32" s="151"/>
      <c r="AK32" s="152" t="s">
        <v>294</v>
      </c>
      <c r="AL32" s="152"/>
      <c r="AM32" s="152"/>
      <c r="AN32" s="152"/>
      <c r="AO32" s="152"/>
      <c r="AP32" s="152"/>
      <c r="AQ32" s="152"/>
      <c r="AR32" s="152"/>
      <c r="AS32" s="152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53" t="s">
        <v>45</v>
      </c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>
        <f aca="true" t="shared" si="4" ref="BV32:BV33">AT32</f>
        <v>0</v>
      </c>
      <c r="BW32" s="153"/>
      <c r="BX32" s="153"/>
      <c r="BY32" s="153"/>
      <c r="BZ32" s="153"/>
      <c r="CA32" s="153"/>
      <c r="CB32" s="153"/>
      <c r="CC32" s="153"/>
      <c r="CD32" s="153"/>
      <c r="CE32" s="153"/>
      <c r="CF32" s="2"/>
      <c r="CG32" s="2"/>
      <c r="CH32" s="2"/>
      <c r="CI32" s="2"/>
      <c r="CJ32" s="2"/>
      <c r="CK32" s="2"/>
      <c r="CL32" s="2"/>
    </row>
    <row r="33" spans="1:90" ht="91.5" customHeight="1">
      <c r="A33" s="155" t="s">
        <v>295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1" t="s">
        <v>244</v>
      </c>
      <c r="AF33" s="151"/>
      <c r="AG33" s="151"/>
      <c r="AH33" s="151"/>
      <c r="AI33" s="151"/>
      <c r="AJ33" s="151"/>
      <c r="AK33" s="152" t="s">
        <v>296</v>
      </c>
      <c r="AL33" s="152"/>
      <c r="AM33" s="152"/>
      <c r="AN33" s="152"/>
      <c r="AO33" s="152"/>
      <c r="AP33" s="152"/>
      <c r="AQ33" s="152"/>
      <c r="AR33" s="152"/>
      <c r="AS33" s="152"/>
      <c r="AT33" s="147">
        <v>203600</v>
      </c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53" t="s">
        <v>45</v>
      </c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>
        <f t="shared" si="4"/>
        <v>203600</v>
      </c>
      <c r="BW33" s="153"/>
      <c r="BX33" s="153"/>
      <c r="BY33" s="153"/>
      <c r="BZ33" s="153"/>
      <c r="CA33" s="153"/>
      <c r="CB33" s="153"/>
      <c r="CC33" s="153"/>
      <c r="CD33" s="153"/>
      <c r="CE33" s="153"/>
      <c r="CF33" s="2"/>
      <c r="CG33" s="2"/>
      <c r="CH33" s="2"/>
      <c r="CI33" s="2"/>
      <c r="CJ33" s="2"/>
      <c r="CK33" s="2"/>
      <c r="CL33" s="2"/>
    </row>
    <row r="34" spans="1:90" ht="76.5" customHeight="1">
      <c r="A34" s="155" t="s">
        <v>297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1" t="s">
        <v>244</v>
      </c>
      <c r="AF34" s="151"/>
      <c r="AG34" s="151"/>
      <c r="AH34" s="151"/>
      <c r="AI34" s="151"/>
      <c r="AJ34" s="151"/>
      <c r="AK34" s="152" t="s">
        <v>298</v>
      </c>
      <c r="AL34" s="152"/>
      <c r="AM34" s="152"/>
      <c r="AN34" s="152"/>
      <c r="AO34" s="152"/>
      <c r="AP34" s="152"/>
      <c r="AQ34" s="152"/>
      <c r="AR34" s="152"/>
      <c r="AS34" s="152"/>
      <c r="AT34" s="147">
        <v>1100000</v>
      </c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53">
        <v>376529.95</v>
      </c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>
        <f>AT34-BK34</f>
        <v>723470.05</v>
      </c>
      <c r="BW34" s="153"/>
      <c r="BX34" s="153"/>
      <c r="BY34" s="153"/>
      <c r="BZ34" s="153"/>
      <c r="CA34" s="153"/>
      <c r="CB34" s="153"/>
      <c r="CC34" s="153"/>
      <c r="CD34" s="153"/>
      <c r="CE34" s="153"/>
      <c r="CF34" s="2"/>
      <c r="CG34" s="2"/>
      <c r="CH34" s="2"/>
      <c r="CI34" s="2"/>
      <c r="CJ34" s="2"/>
      <c r="CK34" s="2"/>
      <c r="CL34" s="2"/>
    </row>
    <row r="35" spans="1:90" ht="97.5" customHeight="1">
      <c r="A35" s="155" t="s">
        <v>299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1" t="s">
        <v>244</v>
      </c>
      <c r="AF35" s="151"/>
      <c r="AG35" s="151"/>
      <c r="AH35" s="151"/>
      <c r="AI35" s="151"/>
      <c r="AJ35" s="151"/>
      <c r="AK35" s="152" t="s">
        <v>300</v>
      </c>
      <c r="AL35" s="152"/>
      <c r="AM35" s="152"/>
      <c r="AN35" s="152"/>
      <c r="AO35" s="152"/>
      <c r="AP35" s="152"/>
      <c r="AQ35" s="152"/>
      <c r="AR35" s="152"/>
      <c r="AS35" s="152"/>
      <c r="AT35" s="147">
        <v>20000</v>
      </c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53" t="s">
        <v>45</v>
      </c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>
        <f>AT35</f>
        <v>20000</v>
      </c>
      <c r="BW35" s="153"/>
      <c r="BX35" s="153"/>
      <c r="BY35" s="153"/>
      <c r="BZ35" s="153"/>
      <c r="CA35" s="153"/>
      <c r="CB35" s="153"/>
      <c r="CC35" s="153"/>
      <c r="CD35" s="153"/>
      <c r="CE35" s="153"/>
      <c r="CF35" s="2"/>
      <c r="CG35" s="2"/>
      <c r="CH35" s="2"/>
      <c r="CI35" s="2"/>
      <c r="CJ35" s="2"/>
      <c r="CK35" s="2"/>
      <c r="CL35" s="2"/>
    </row>
    <row r="36" spans="1:90" ht="76.5" customHeight="1">
      <c r="A36" s="155" t="s">
        <v>301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1" t="s">
        <v>244</v>
      </c>
      <c r="AF36" s="151"/>
      <c r="AG36" s="151"/>
      <c r="AH36" s="151"/>
      <c r="AI36" s="151"/>
      <c r="AJ36" s="151"/>
      <c r="AK36" s="152" t="s">
        <v>302</v>
      </c>
      <c r="AL36" s="152"/>
      <c r="AM36" s="152"/>
      <c r="AN36" s="152"/>
      <c r="AO36" s="152"/>
      <c r="AP36" s="152"/>
      <c r="AQ36" s="152"/>
      <c r="AR36" s="152"/>
      <c r="AS36" s="152"/>
      <c r="AT36" s="147">
        <v>482800</v>
      </c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53">
        <v>359241.7</v>
      </c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>
        <f aca="true" t="shared" si="5" ref="BV36:BV38">AT36-BK36</f>
        <v>123558.29999999999</v>
      </c>
      <c r="BW36" s="153"/>
      <c r="BX36" s="153"/>
      <c r="BY36" s="153"/>
      <c r="BZ36" s="153"/>
      <c r="CA36" s="153"/>
      <c r="CB36" s="153"/>
      <c r="CC36" s="153"/>
      <c r="CD36" s="153"/>
      <c r="CE36" s="153"/>
      <c r="CF36" s="2"/>
      <c r="CG36" s="2"/>
      <c r="CH36" s="2"/>
      <c r="CI36" s="2"/>
      <c r="CJ36" s="2"/>
      <c r="CK36" s="2"/>
      <c r="CL36" s="2"/>
    </row>
    <row r="37" spans="1:90" ht="92.25" customHeight="1">
      <c r="A37" s="155" t="s">
        <v>303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1" t="s">
        <v>244</v>
      </c>
      <c r="AF37" s="151"/>
      <c r="AG37" s="151"/>
      <c r="AH37" s="151"/>
      <c r="AI37" s="151"/>
      <c r="AJ37" s="151"/>
      <c r="AK37" s="152" t="s">
        <v>304</v>
      </c>
      <c r="AL37" s="152"/>
      <c r="AM37" s="152"/>
      <c r="AN37" s="152"/>
      <c r="AO37" s="152"/>
      <c r="AP37" s="152"/>
      <c r="AQ37" s="152"/>
      <c r="AR37" s="152"/>
      <c r="AS37" s="152"/>
      <c r="AT37" s="147">
        <v>190000</v>
      </c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53">
        <v>189272.2</v>
      </c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>
        <f t="shared" si="5"/>
        <v>727.7999999999884</v>
      </c>
      <c r="BW37" s="153"/>
      <c r="BX37" s="153"/>
      <c r="BY37" s="153"/>
      <c r="BZ37" s="153"/>
      <c r="CA37" s="153"/>
      <c r="CB37" s="153"/>
      <c r="CC37" s="153"/>
      <c r="CD37" s="153"/>
      <c r="CE37" s="153"/>
      <c r="CF37" s="2"/>
      <c r="CG37" s="2"/>
      <c r="CH37" s="2"/>
      <c r="CI37" s="2"/>
      <c r="CJ37" s="2"/>
      <c r="CK37" s="2"/>
      <c r="CL37" s="2"/>
    </row>
    <row r="38" spans="1:90" ht="77.25" customHeight="1">
      <c r="A38" s="158" t="s">
        <v>305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1" t="s">
        <v>244</v>
      </c>
      <c r="AF38" s="151"/>
      <c r="AG38" s="151"/>
      <c r="AH38" s="151"/>
      <c r="AI38" s="151"/>
      <c r="AJ38" s="151"/>
      <c r="AK38" s="152" t="s">
        <v>306</v>
      </c>
      <c r="AL38" s="152"/>
      <c r="AM38" s="152"/>
      <c r="AN38" s="152"/>
      <c r="AO38" s="152"/>
      <c r="AP38" s="152"/>
      <c r="AQ38" s="152"/>
      <c r="AR38" s="152"/>
      <c r="AS38" s="152"/>
      <c r="AT38" s="147">
        <v>185000</v>
      </c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53">
        <v>182473.64</v>
      </c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>
        <f t="shared" si="5"/>
        <v>2526.359999999986</v>
      </c>
      <c r="BW38" s="153"/>
      <c r="BX38" s="153"/>
      <c r="BY38" s="153"/>
      <c r="BZ38" s="153"/>
      <c r="CA38" s="153"/>
      <c r="CB38" s="153"/>
      <c r="CC38" s="153"/>
      <c r="CD38" s="153"/>
      <c r="CE38" s="153"/>
      <c r="CF38" s="2"/>
      <c r="CG38" s="2"/>
      <c r="CH38" s="2"/>
      <c r="CI38" s="2"/>
      <c r="CJ38" s="2"/>
      <c r="CK38" s="2"/>
      <c r="CL38" s="2"/>
    </row>
    <row r="39" spans="1:90" ht="81.75" customHeight="1">
      <c r="A39" s="155" t="s">
        <v>258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1" t="s">
        <v>244</v>
      </c>
      <c r="AF39" s="151"/>
      <c r="AG39" s="151"/>
      <c r="AH39" s="151"/>
      <c r="AI39" s="151"/>
      <c r="AJ39" s="151"/>
      <c r="AK39" s="152" t="s">
        <v>307</v>
      </c>
      <c r="AL39" s="152"/>
      <c r="AM39" s="152"/>
      <c r="AN39" s="152"/>
      <c r="AO39" s="152"/>
      <c r="AP39" s="152"/>
      <c r="AQ39" s="152"/>
      <c r="AR39" s="152"/>
      <c r="AS39" s="152"/>
      <c r="AT39" s="147">
        <v>7500</v>
      </c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53" t="s">
        <v>45</v>
      </c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>
        <f>AT39</f>
        <v>7500</v>
      </c>
      <c r="BW39" s="153"/>
      <c r="BX39" s="153"/>
      <c r="BY39" s="153"/>
      <c r="BZ39" s="153"/>
      <c r="CA39" s="153"/>
      <c r="CB39" s="153"/>
      <c r="CC39" s="153"/>
      <c r="CD39" s="153"/>
      <c r="CE39" s="153"/>
      <c r="CF39" s="2"/>
      <c r="CG39" s="2"/>
      <c r="CH39" s="2"/>
      <c r="CI39" s="2"/>
      <c r="CJ39" s="2"/>
      <c r="CK39" s="2"/>
      <c r="CL39" s="2"/>
    </row>
    <row r="40" spans="1:90" ht="111.75" customHeight="1">
      <c r="A40" s="155" t="s">
        <v>308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1" t="s">
        <v>244</v>
      </c>
      <c r="AF40" s="151"/>
      <c r="AG40" s="151"/>
      <c r="AH40" s="151"/>
      <c r="AI40" s="151"/>
      <c r="AJ40" s="151"/>
      <c r="AK40" s="152" t="s">
        <v>309</v>
      </c>
      <c r="AL40" s="152"/>
      <c r="AM40" s="152"/>
      <c r="AN40" s="152"/>
      <c r="AO40" s="152"/>
      <c r="AP40" s="152"/>
      <c r="AQ40" s="152"/>
      <c r="AR40" s="152"/>
      <c r="AS40" s="152"/>
      <c r="AT40" s="147">
        <v>3551000</v>
      </c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53">
        <v>1228602.19</v>
      </c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>
        <f>AT40-BK40</f>
        <v>2322397.81</v>
      </c>
      <c r="BW40" s="153"/>
      <c r="BX40" s="153"/>
      <c r="BY40" s="153"/>
      <c r="BZ40" s="153"/>
      <c r="CA40" s="153"/>
      <c r="CB40" s="153"/>
      <c r="CC40" s="153"/>
      <c r="CD40" s="153"/>
      <c r="CE40" s="153"/>
      <c r="CF40" s="2"/>
      <c r="CG40" s="2"/>
      <c r="CH40" s="2"/>
      <c r="CI40" s="2"/>
      <c r="CJ40" s="2"/>
      <c r="CK40" s="2"/>
      <c r="CL40" s="2"/>
    </row>
    <row r="41" spans="1:90" ht="126" customHeight="1">
      <c r="A41" s="155" t="s">
        <v>310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1" t="s">
        <v>244</v>
      </c>
      <c r="AF41" s="151"/>
      <c r="AG41" s="151"/>
      <c r="AH41" s="151"/>
      <c r="AI41" s="151"/>
      <c r="AJ41" s="151"/>
      <c r="AK41" s="152" t="s">
        <v>311</v>
      </c>
      <c r="AL41" s="152"/>
      <c r="AM41" s="152"/>
      <c r="AN41" s="152"/>
      <c r="AO41" s="152"/>
      <c r="AP41" s="152"/>
      <c r="AQ41" s="152"/>
      <c r="AR41" s="152"/>
      <c r="AS41" s="152"/>
      <c r="AT41" s="147">
        <v>74000</v>
      </c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53">
        <v>74000</v>
      </c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 t="s">
        <v>45</v>
      </c>
      <c r="BW41" s="153"/>
      <c r="BX41" s="153"/>
      <c r="BY41" s="153"/>
      <c r="BZ41" s="153"/>
      <c r="CA41" s="153"/>
      <c r="CB41" s="153"/>
      <c r="CC41" s="153"/>
      <c r="CD41" s="153"/>
      <c r="CE41" s="153"/>
      <c r="CF41" s="2"/>
      <c r="CG41" s="2"/>
      <c r="CH41" s="2"/>
      <c r="CI41" s="2"/>
      <c r="CJ41" s="2"/>
      <c r="CK41" s="2"/>
      <c r="CL41" s="2"/>
    </row>
    <row r="42" spans="1:90" ht="83.25" customHeight="1">
      <c r="A42" s="155" t="s">
        <v>312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1" t="s">
        <v>244</v>
      </c>
      <c r="AF42" s="151"/>
      <c r="AG42" s="151"/>
      <c r="AH42" s="151"/>
      <c r="AI42" s="151"/>
      <c r="AJ42" s="151"/>
      <c r="AK42" s="152" t="s">
        <v>313</v>
      </c>
      <c r="AL42" s="152"/>
      <c r="AM42" s="152"/>
      <c r="AN42" s="152"/>
      <c r="AO42" s="152"/>
      <c r="AP42" s="152"/>
      <c r="AQ42" s="152"/>
      <c r="AR42" s="152"/>
      <c r="AS42" s="152"/>
      <c r="AT42" s="153">
        <v>15100</v>
      </c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9" t="s">
        <v>45</v>
      </c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3">
        <f aca="true" t="shared" si="6" ref="BV42:BV43">AT42</f>
        <v>15100</v>
      </c>
      <c r="BW42" s="153"/>
      <c r="BX42" s="153"/>
      <c r="BY42" s="153"/>
      <c r="BZ42" s="153"/>
      <c r="CA42" s="153"/>
      <c r="CB42" s="153"/>
      <c r="CC42" s="153"/>
      <c r="CD42" s="153"/>
      <c r="CE42" s="153"/>
      <c r="CF42" s="2"/>
      <c r="CG42" s="2"/>
      <c r="CH42" s="2"/>
      <c r="CI42" s="2"/>
      <c r="CJ42" s="2"/>
      <c r="CK42" s="2"/>
      <c r="CL42" s="2"/>
    </row>
    <row r="43" spans="1:90" ht="114.75" customHeight="1">
      <c r="A43" s="155" t="s">
        <v>314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1" t="s">
        <v>244</v>
      </c>
      <c r="AF43" s="151"/>
      <c r="AG43" s="151"/>
      <c r="AH43" s="151"/>
      <c r="AI43" s="151"/>
      <c r="AJ43" s="151"/>
      <c r="AK43" s="152" t="s">
        <v>315</v>
      </c>
      <c r="AL43" s="152"/>
      <c r="AM43" s="152"/>
      <c r="AN43" s="152"/>
      <c r="AO43" s="152"/>
      <c r="AP43" s="152"/>
      <c r="AQ43" s="152"/>
      <c r="AR43" s="152"/>
      <c r="AS43" s="152"/>
      <c r="AT43" s="153">
        <v>231300</v>
      </c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9" t="s">
        <v>45</v>
      </c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3">
        <f t="shared" si="6"/>
        <v>231300</v>
      </c>
      <c r="BW43" s="153"/>
      <c r="BX43" s="153"/>
      <c r="BY43" s="153"/>
      <c r="BZ43" s="153"/>
      <c r="CA43" s="153"/>
      <c r="CB43" s="153"/>
      <c r="CC43" s="153"/>
      <c r="CD43" s="153"/>
      <c r="CE43" s="153"/>
      <c r="CF43" s="2"/>
      <c r="CG43" s="2"/>
      <c r="CH43" s="2"/>
      <c r="CI43" s="2"/>
      <c r="CJ43" s="2"/>
      <c r="CK43" s="2"/>
      <c r="CL43" s="2"/>
    </row>
    <row r="44" spans="1:90" ht="107.25" customHeight="1">
      <c r="A44" s="155" t="s">
        <v>316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1" t="s">
        <v>244</v>
      </c>
      <c r="AF44" s="151"/>
      <c r="AG44" s="151"/>
      <c r="AH44" s="151"/>
      <c r="AI44" s="151"/>
      <c r="AJ44" s="151"/>
      <c r="AK44" s="152" t="s">
        <v>317</v>
      </c>
      <c r="AL44" s="152"/>
      <c r="AM44" s="152"/>
      <c r="AN44" s="152"/>
      <c r="AO44" s="152"/>
      <c r="AP44" s="152"/>
      <c r="AQ44" s="152"/>
      <c r="AR44" s="152"/>
      <c r="AS44" s="152"/>
      <c r="AT44" s="153">
        <v>118000</v>
      </c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>
        <v>46356.19</v>
      </c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>
        <f aca="true" t="shared" si="7" ref="BV44:BV45">AT44-BK44</f>
        <v>71643.81</v>
      </c>
      <c r="BW44" s="153"/>
      <c r="BX44" s="153"/>
      <c r="BY44" s="153"/>
      <c r="BZ44" s="153"/>
      <c r="CA44" s="153"/>
      <c r="CB44" s="153"/>
      <c r="CC44" s="153"/>
      <c r="CD44" s="153"/>
      <c r="CE44" s="153"/>
      <c r="CF44" s="2"/>
      <c r="CG44" s="2"/>
      <c r="CH44" s="2"/>
      <c r="CI44" s="2"/>
      <c r="CJ44" s="2"/>
      <c r="CK44" s="2"/>
      <c r="CL44" s="2"/>
    </row>
    <row r="45" spans="1:90" ht="77.25" customHeight="1">
      <c r="A45" s="155" t="s">
        <v>318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1" t="s">
        <v>244</v>
      </c>
      <c r="AF45" s="151"/>
      <c r="AG45" s="151"/>
      <c r="AH45" s="151"/>
      <c r="AI45" s="151"/>
      <c r="AJ45" s="151"/>
      <c r="AK45" s="145" t="s">
        <v>319</v>
      </c>
      <c r="AL45" s="145"/>
      <c r="AM45" s="145"/>
      <c r="AN45" s="145"/>
      <c r="AO45" s="145"/>
      <c r="AP45" s="145"/>
      <c r="AQ45" s="145"/>
      <c r="AR45" s="145"/>
      <c r="AS45" s="145"/>
      <c r="AT45" s="147">
        <v>578176</v>
      </c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53">
        <v>63755</v>
      </c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>
        <f t="shared" si="7"/>
        <v>514421</v>
      </c>
      <c r="BW45" s="153"/>
      <c r="BX45" s="153"/>
      <c r="BY45" s="153"/>
      <c r="BZ45" s="153"/>
      <c r="CA45" s="153"/>
      <c r="CB45" s="153"/>
      <c r="CC45" s="153"/>
      <c r="CD45" s="153"/>
      <c r="CE45" s="153"/>
      <c r="CF45" s="2"/>
      <c r="CG45" s="2"/>
      <c r="CH45" s="2"/>
      <c r="CI45" s="2"/>
      <c r="CJ45" s="2"/>
      <c r="CK45" s="2"/>
      <c r="CL45" s="2"/>
    </row>
    <row r="46" spans="1:90" ht="16.5" customHeight="1" hidden="1">
      <c r="A46" s="160"/>
      <c r="B46" s="161" t="s">
        <v>320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44" t="s">
        <v>244</v>
      </c>
      <c r="AF46" s="144"/>
      <c r="AG46" s="144"/>
      <c r="AH46" s="144"/>
      <c r="AI46" s="144"/>
      <c r="AJ46" s="144"/>
      <c r="AK46" s="145" t="s">
        <v>321</v>
      </c>
      <c r="AL46" s="145"/>
      <c r="AM46" s="145"/>
      <c r="AN46" s="145"/>
      <c r="AO46" s="145"/>
      <c r="AP46" s="145"/>
      <c r="AQ46" s="145"/>
      <c r="AR46" s="145"/>
      <c r="AS46" s="145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47" t="s">
        <v>45</v>
      </c>
      <c r="BW46" s="147"/>
      <c r="BX46" s="147"/>
      <c r="BY46" s="147"/>
      <c r="BZ46" s="147"/>
      <c r="CA46" s="147"/>
      <c r="CB46" s="147"/>
      <c r="CC46" s="147"/>
      <c r="CD46" s="147"/>
      <c r="CE46" s="147"/>
      <c r="CF46" s="163"/>
      <c r="CG46" s="163"/>
      <c r="CH46" s="163"/>
      <c r="CI46" s="163"/>
      <c r="CJ46" s="163"/>
      <c r="CK46" s="163"/>
      <c r="CL46" s="163"/>
    </row>
    <row r="47" spans="1:90" ht="14.25" customHeight="1" hidden="1">
      <c r="A47" s="160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5"/>
      <c r="AE47" s="166"/>
      <c r="AF47" s="166"/>
      <c r="AG47" s="166"/>
      <c r="AH47" s="166"/>
      <c r="AI47" s="166"/>
      <c r="AJ47" s="166"/>
      <c r="AK47" s="167"/>
      <c r="AL47" s="167"/>
      <c r="AM47" s="167"/>
      <c r="AN47" s="167"/>
      <c r="AO47" s="167"/>
      <c r="AP47" s="167"/>
      <c r="AQ47" s="167"/>
      <c r="AR47" s="167"/>
      <c r="AS47" s="167"/>
      <c r="AT47" s="168"/>
      <c r="AU47" s="168"/>
      <c r="AV47" s="168"/>
      <c r="AW47" s="168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8"/>
      <c r="BJ47" s="168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2"/>
      <c r="CG47" s="2"/>
      <c r="CH47" s="2"/>
      <c r="CI47" s="2"/>
      <c r="CJ47" s="2"/>
      <c r="CK47" s="2"/>
      <c r="CL47" s="2"/>
    </row>
    <row r="48" spans="1:90" ht="23.25" customHeight="1">
      <c r="A48" s="160"/>
      <c r="B48" s="172" t="s">
        <v>322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3" t="s">
        <v>323</v>
      </c>
      <c r="AF48" s="173"/>
      <c r="AG48" s="173"/>
      <c r="AH48" s="173"/>
      <c r="AI48" s="173"/>
      <c r="AJ48" s="173"/>
      <c r="AK48" s="174" t="s">
        <v>33</v>
      </c>
      <c r="AL48" s="174"/>
      <c r="AM48" s="174"/>
      <c r="AN48" s="174"/>
      <c r="AO48" s="174"/>
      <c r="AP48" s="174"/>
      <c r="AQ48" s="174"/>
      <c r="AR48" s="174"/>
      <c r="AS48" s="174"/>
      <c r="AT48" s="175">
        <f>стр1!BB13-стр2!AT6</f>
        <v>-2041554.1899999995</v>
      </c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6">
        <f>стр1!BX13-стр2!BK6</f>
        <v>-1380113.3500000006</v>
      </c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7" t="s">
        <v>33</v>
      </c>
      <c r="BW48" s="177"/>
      <c r="BX48" s="177"/>
      <c r="BY48" s="177"/>
      <c r="BZ48" s="177"/>
      <c r="CA48" s="177"/>
      <c r="CB48" s="177"/>
      <c r="CC48" s="177"/>
      <c r="CD48" s="177"/>
      <c r="CE48" s="177"/>
      <c r="CF48" s="2"/>
      <c r="CG48" s="2"/>
      <c r="CH48" s="2"/>
      <c r="CI48" s="2"/>
      <c r="CJ48" s="2"/>
      <c r="CK48" s="2"/>
      <c r="CL48" s="2"/>
    </row>
  </sheetData>
  <sheetProtection selectLockedCells="1" selectUnlockedCells="1"/>
  <mergeCells count="266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B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B46:AD46"/>
    <mergeCell ref="AE46:AJ46"/>
    <mergeCell ref="AK46:AS46"/>
    <mergeCell ref="AT46:BJ46"/>
    <mergeCell ref="BK46:BU46"/>
    <mergeCell ref="BV46:CE46"/>
    <mergeCell ref="AX47:BH47"/>
    <mergeCell ref="B48:AD48"/>
    <mergeCell ref="AE48:AJ48"/>
    <mergeCell ref="AK48:AS48"/>
    <mergeCell ref="AT48:BJ48"/>
    <mergeCell ref="BK48:BU48"/>
    <mergeCell ref="BV48:CE48"/>
  </mergeCells>
  <printOptions/>
  <pageMargins left="0.39375" right="0.19652777777777777" top="0.5513888888888889" bottom="0.3541666666666667" header="0.31527777777777777" footer="0.5118055555555555"/>
  <pageSetup horizontalDpi="300" verticalDpi="300" orientation="portrait" paperSize="9" scale="7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19" max="255" man="1"/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view="pageBreakPreview" zoomScaleSheetLayoutView="100" workbookViewId="0" topLeftCell="C23">
      <selection activeCell="K51" sqref="K51"/>
    </sheetView>
  </sheetViews>
  <sheetFormatPr defaultColWidth="1.00390625" defaultRowHeight="12.75"/>
  <cols>
    <col min="1" max="2" width="0" style="1" hidden="1" customWidth="1"/>
    <col min="3" max="19" width="0.875" style="1" customWidth="1"/>
    <col min="20" max="20" width="1.25" style="1" customWidth="1"/>
    <col min="21" max="35" width="0.875" style="1" customWidth="1"/>
    <col min="36" max="36" width="4.25390625" style="1" customWidth="1"/>
    <col min="37" max="54" width="0.875" style="1" customWidth="1"/>
    <col min="55" max="55" width="1.75390625" style="1" customWidth="1"/>
    <col min="56" max="56" width="2.75390625" style="1" customWidth="1"/>
    <col min="57" max="57" width="5.375" style="1" customWidth="1"/>
    <col min="58" max="58" width="1.75390625" style="1" customWidth="1"/>
    <col min="59" max="79" width="0.875" style="1" customWidth="1"/>
    <col min="80" max="80" width="2.25390625" style="1" customWidth="1"/>
    <col min="81" max="86" width="0.875" style="1" customWidth="1"/>
    <col min="87" max="87" width="1.25" style="1" customWidth="1"/>
    <col min="88" max="88" width="0.2421875" style="1" customWidth="1"/>
    <col min="89" max="89" width="0" style="1" hidden="1" customWidth="1"/>
    <col min="90" max="90" width="2.625" style="1" customWidth="1"/>
    <col min="91" max="91" width="0.74609375" style="1" customWidth="1"/>
    <col min="92" max="97" width="0.875" style="1" customWidth="1"/>
    <col min="98" max="98" width="1.00390625" style="1" customWidth="1"/>
    <col min="99" max="100" width="0" style="1" hidden="1" customWidth="1"/>
    <col min="101" max="101" width="0.875" style="1" customWidth="1"/>
    <col min="102" max="102" width="1.37890625" style="1" customWidth="1"/>
    <col min="103" max="104" width="0.875" style="1" customWidth="1"/>
    <col min="105" max="105" width="1.625" style="1" customWidth="1"/>
    <col min="106" max="106" width="1.00390625" style="1" customWidth="1"/>
    <col min="107" max="16384" width="0.875" style="1" customWidth="1"/>
  </cols>
  <sheetData>
    <row r="1" spans="90:107" ht="12.75" customHeight="1">
      <c r="CL1" s="9" t="s">
        <v>324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2" t="s">
        <v>325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326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178" t="s">
        <v>327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9" t="s">
        <v>328</v>
      </c>
      <c r="AL6" s="179"/>
      <c r="AM6" s="179"/>
      <c r="AN6" s="179"/>
      <c r="AO6" s="179"/>
      <c r="AP6" s="179"/>
      <c r="AQ6" s="180" t="s">
        <v>33</v>
      </c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1">
        <f>BG37</f>
        <v>2041554.1899999995</v>
      </c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>
        <f>BZ37</f>
        <v>1380113.3499999996</v>
      </c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2">
        <f>BZ6-BG6</f>
        <v>-661440.8399999999</v>
      </c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</row>
    <row r="7" spans="2:107" ht="11.25" customHeight="1">
      <c r="B7" s="183" t="s">
        <v>245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4"/>
      <c r="AL7" s="184"/>
      <c r="AM7" s="184"/>
      <c r="AN7" s="184"/>
      <c r="AO7" s="184"/>
      <c r="AP7" s="184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</row>
    <row r="8" spans="2:107" ht="23.25" customHeight="1">
      <c r="B8" s="187" t="s">
        <v>329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8" t="s">
        <v>330</v>
      </c>
      <c r="AL8" s="188"/>
      <c r="AM8" s="188"/>
      <c r="AN8" s="188"/>
      <c r="AO8" s="188"/>
      <c r="AP8" s="188"/>
      <c r="AQ8" s="185" t="s">
        <v>33</v>
      </c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23" t="s">
        <v>45</v>
      </c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 t="s">
        <v>45</v>
      </c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89" t="s">
        <v>45</v>
      </c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</row>
    <row r="9" spans="2:107" ht="12" customHeight="1">
      <c r="B9" s="190" t="s">
        <v>331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88"/>
      <c r="AL9" s="188"/>
      <c r="AM9" s="188"/>
      <c r="AN9" s="188"/>
      <c r="AO9" s="188"/>
      <c r="AP9" s="188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</row>
    <row r="10" spans="1:107" ht="5.25" customHeight="1" hidden="1">
      <c r="A10" s="191"/>
      <c r="B10" s="192" t="s">
        <v>45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88"/>
      <c r="AL10" s="188"/>
      <c r="AM10" s="188"/>
      <c r="AN10" s="188"/>
      <c r="AO10" s="188"/>
      <c r="AP10" s="188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</row>
    <row r="11" spans="1:107" ht="48" customHeight="1">
      <c r="A11" s="191"/>
      <c r="B11" s="193" t="s">
        <v>332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88" t="s">
        <v>333</v>
      </c>
      <c r="AL11" s="188"/>
      <c r="AM11" s="188"/>
      <c r="AN11" s="188"/>
      <c r="AO11" s="188"/>
      <c r="AP11" s="188"/>
      <c r="AQ11" s="123" t="s">
        <v>45</v>
      </c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 t="s">
        <v>45</v>
      </c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 t="s">
        <v>45</v>
      </c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86" t="s">
        <v>45</v>
      </c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</row>
    <row r="12" spans="1:107" ht="47.25" customHeight="1">
      <c r="A12" s="191"/>
      <c r="B12" s="193" t="s">
        <v>334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88" t="s">
        <v>335</v>
      </c>
      <c r="AL12" s="188"/>
      <c r="AM12" s="188"/>
      <c r="AN12" s="188"/>
      <c r="AO12" s="188"/>
      <c r="AP12" s="188"/>
      <c r="AQ12" s="123" t="s">
        <v>45</v>
      </c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 t="s">
        <v>45</v>
      </c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 t="s">
        <v>45</v>
      </c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89" t="s">
        <v>45</v>
      </c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</row>
    <row r="13" spans="1:107" ht="15" customHeight="1">
      <c r="A13" s="191"/>
      <c r="B13" s="192" t="s">
        <v>45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88"/>
      <c r="AL13" s="188"/>
      <c r="AM13" s="188"/>
      <c r="AN13" s="188"/>
      <c r="AO13" s="188"/>
      <c r="AP13" s="188"/>
      <c r="AQ13" s="185" t="s">
        <v>45</v>
      </c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23" t="s">
        <v>45</v>
      </c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 t="s">
        <v>45</v>
      </c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86" t="s">
        <v>45</v>
      </c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</row>
    <row r="14" spans="1:107" ht="15" customHeight="1">
      <c r="A14" s="191"/>
      <c r="B14" s="192" t="s">
        <v>45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88"/>
      <c r="AL14" s="188"/>
      <c r="AM14" s="188"/>
      <c r="AN14" s="188"/>
      <c r="AO14" s="188"/>
      <c r="AP14" s="188"/>
      <c r="AQ14" s="185" t="s">
        <v>45</v>
      </c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23" t="s">
        <v>45</v>
      </c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 t="s">
        <v>45</v>
      </c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86" t="s">
        <v>45</v>
      </c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</row>
    <row r="15" spans="2:107" ht="23.25" customHeight="1">
      <c r="B15" s="187" t="s">
        <v>336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8" t="s">
        <v>337</v>
      </c>
      <c r="AL15" s="188"/>
      <c r="AM15" s="188"/>
      <c r="AN15" s="188"/>
      <c r="AO15" s="188"/>
      <c r="AP15" s="188"/>
      <c r="AQ15" s="185" t="s">
        <v>33</v>
      </c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23" t="s">
        <v>45</v>
      </c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 t="s">
        <v>45</v>
      </c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86" t="s">
        <v>45</v>
      </c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</row>
    <row r="16" spans="1:107" ht="15" customHeight="1">
      <c r="A16" s="194" t="s">
        <v>331</v>
      </c>
      <c r="B16" s="195" t="s">
        <v>331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88" t="s">
        <v>45</v>
      </c>
      <c r="AL16" s="188"/>
      <c r="AM16" s="188"/>
      <c r="AN16" s="188"/>
      <c r="AO16" s="188"/>
      <c r="AP16" s="188"/>
      <c r="AQ16" s="185" t="s">
        <v>45</v>
      </c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23" t="s">
        <v>45</v>
      </c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 t="s">
        <v>45</v>
      </c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86" t="s">
        <v>45</v>
      </c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</row>
    <row r="17" spans="1:107" ht="15" customHeight="1">
      <c r="A17" s="191"/>
      <c r="B17" s="192" t="s">
        <v>45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88"/>
      <c r="AL17" s="188"/>
      <c r="AM17" s="188"/>
      <c r="AN17" s="188"/>
      <c r="AO17" s="188"/>
      <c r="AP17" s="188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</row>
    <row r="18" spans="1:107" ht="15" customHeight="1">
      <c r="A18" s="191"/>
      <c r="B18" s="192" t="s">
        <v>45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84" t="s">
        <v>45</v>
      </c>
      <c r="AL18" s="184"/>
      <c r="AM18" s="184"/>
      <c r="AN18" s="184"/>
      <c r="AO18" s="184"/>
      <c r="AP18" s="184"/>
      <c r="AQ18" s="185" t="s">
        <v>45</v>
      </c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23" t="s">
        <v>45</v>
      </c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 t="s">
        <v>45</v>
      </c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86" t="s">
        <v>45</v>
      </c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</row>
    <row r="19" spans="1:107" ht="15" customHeight="1">
      <c r="A19" s="191"/>
      <c r="B19" s="192" t="s">
        <v>45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84" t="s">
        <v>45</v>
      </c>
      <c r="AL19" s="184"/>
      <c r="AM19" s="184"/>
      <c r="AN19" s="184"/>
      <c r="AO19" s="184"/>
      <c r="AP19" s="184"/>
      <c r="AQ19" s="185" t="s">
        <v>45</v>
      </c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23" t="s">
        <v>45</v>
      </c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 t="s">
        <v>45</v>
      </c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86" t="s">
        <v>45</v>
      </c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</row>
    <row r="20" spans="1:107" ht="15" customHeight="1">
      <c r="A20" s="191"/>
      <c r="B20" s="192" t="s">
        <v>45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84" t="s">
        <v>45</v>
      </c>
      <c r="AL20" s="184"/>
      <c r="AM20" s="184"/>
      <c r="AN20" s="184"/>
      <c r="AO20" s="184"/>
      <c r="AP20" s="184"/>
      <c r="AQ20" s="185" t="s">
        <v>45</v>
      </c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23" t="s">
        <v>45</v>
      </c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 t="s">
        <v>45</v>
      </c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86" t="s">
        <v>45</v>
      </c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</row>
    <row r="21" spans="1:107" ht="15" customHeight="1">
      <c r="A21" s="191"/>
      <c r="B21" s="192" t="s">
        <v>45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84" t="s">
        <v>45</v>
      </c>
      <c r="AL21" s="184"/>
      <c r="AM21" s="184"/>
      <c r="AN21" s="184"/>
      <c r="AO21" s="184"/>
      <c r="AP21" s="184"/>
      <c r="AQ21" s="185" t="s">
        <v>45</v>
      </c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23" t="s">
        <v>45</v>
      </c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 t="s">
        <v>45</v>
      </c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86" t="s">
        <v>45</v>
      </c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</row>
    <row r="22" spans="1:107" ht="15" customHeight="1">
      <c r="A22" s="191"/>
      <c r="B22" s="192" t="s">
        <v>45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84" t="s">
        <v>45</v>
      </c>
      <c r="AL22" s="184"/>
      <c r="AM22" s="184"/>
      <c r="AN22" s="184"/>
      <c r="AO22" s="184"/>
      <c r="AP22" s="184"/>
      <c r="AQ22" s="185" t="s">
        <v>45</v>
      </c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23" t="s">
        <v>45</v>
      </c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 t="s">
        <v>45</v>
      </c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86" t="s">
        <v>45</v>
      </c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</row>
    <row r="23" spans="1:107" ht="15" customHeight="1">
      <c r="A23" s="191"/>
      <c r="B23" s="192" t="s">
        <v>45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84" t="s">
        <v>45</v>
      </c>
      <c r="AL23" s="184"/>
      <c r="AM23" s="184"/>
      <c r="AN23" s="184"/>
      <c r="AO23" s="184"/>
      <c r="AP23" s="184"/>
      <c r="AQ23" s="185" t="s">
        <v>45</v>
      </c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23" t="s">
        <v>45</v>
      </c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 t="s">
        <v>45</v>
      </c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86" t="s">
        <v>45</v>
      </c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</row>
    <row r="24" spans="1:107" ht="15" customHeight="1">
      <c r="A24" s="191"/>
      <c r="B24" s="192" t="s">
        <v>45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84" t="s">
        <v>45</v>
      </c>
      <c r="AL24" s="184"/>
      <c r="AM24" s="184"/>
      <c r="AN24" s="184"/>
      <c r="AO24" s="184"/>
      <c r="AP24" s="184"/>
      <c r="AQ24" s="185" t="s">
        <v>45</v>
      </c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23" t="s">
        <v>45</v>
      </c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 t="s">
        <v>45</v>
      </c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86" t="s">
        <v>45</v>
      </c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</row>
    <row r="25" spans="1:107" ht="15" customHeight="1">
      <c r="A25" s="191"/>
      <c r="B25" s="192" t="s">
        <v>45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84" t="s">
        <v>45</v>
      </c>
      <c r="AL25" s="184"/>
      <c r="AM25" s="184"/>
      <c r="AN25" s="184"/>
      <c r="AO25" s="184"/>
      <c r="AP25" s="184"/>
      <c r="AQ25" s="185" t="s">
        <v>45</v>
      </c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23" t="s">
        <v>45</v>
      </c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 t="s">
        <v>45</v>
      </c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86" t="s">
        <v>45</v>
      </c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</row>
    <row r="26" spans="1:107" ht="15" customHeight="1">
      <c r="A26" s="191"/>
      <c r="B26" s="192" t="s">
        <v>45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84" t="s">
        <v>45</v>
      </c>
      <c r="AL26" s="184"/>
      <c r="AM26" s="184"/>
      <c r="AN26" s="184"/>
      <c r="AO26" s="184"/>
      <c r="AP26" s="184"/>
      <c r="AQ26" s="185" t="s">
        <v>45</v>
      </c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23" t="s">
        <v>45</v>
      </c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 t="s">
        <v>45</v>
      </c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86" t="s">
        <v>45</v>
      </c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</row>
    <row r="27" spans="1:107" ht="15" customHeight="1">
      <c r="A27" s="191"/>
      <c r="B27" s="192" t="s">
        <v>45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84" t="s">
        <v>45</v>
      </c>
      <c r="AL27" s="184"/>
      <c r="AM27" s="184"/>
      <c r="AN27" s="184"/>
      <c r="AO27" s="184"/>
      <c r="AP27" s="184"/>
      <c r="AQ27" s="185" t="s">
        <v>45</v>
      </c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23" t="s">
        <v>45</v>
      </c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 t="s">
        <v>45</v>
      </c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86" t="s">
        <v>45</v>
      </c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</row>
    <row r="28" spans="1:107" ht="15" customHeight="1" hidden="1">
      <c r="A28" s="191"/>
      <c r="B28" s="192" t="s">
        <v>45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84" t="s">
        <v>45</v>
      </c>
      <c r="AL28" s="184"/>
      <c r="AM28" s="184"/>
      <c r="AN28" s="184"/>
      <c r="AO28" s="184"/>
      <c r="AP28" s="184"/>
      <c r="AQ28" s="185" t="s">
        <v>45</v>
      </c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23" t="s">
        <v>45</v>
      </c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 t="s">
        <v>45</v>
      </c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86" t="s">
        <v>45</v>
      </c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</row>
    <row r="29" spans="1:107" ht="15" customHeight="1" hidden="1">
      <c r="A29" s="191"/>
      <c r="B29" s="192" t="s">
        <v>45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84" t="s">
        <v>45</v>
      </c>
      <c r="AL29" s="184"/>
      <c r="AM29" s="184"/>
      <c r="AN29" s="184"/>
      <c r="AO29" s="184"/>
      <c r="AP29" s="184"/>
      <c r="AQ29" s="185" t="s">
        <v>45</v>
      </c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23" t="s">
        <v>45</v>
      </c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 t="s">
        <v>45</v>
      </c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86" t="s">
        <v>45</v>
      </c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</row>
    <row r="30" spans="1:107" ht="15" customHeight="1" hidden="1">
      <c r="A30" s="191"/>
      <c r="B30" s="192" t="s">
        <v>45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84" t="s">
        <v>45</v>
      </c>
      <c r="AL30" s="184"/>
      <c r="AM30" s="184"/>
      <c r="AN30" s="184"/>
      <c r="AO30" s="184"/>
      <c r="AP30" s="184"/>
      <c r="AQ30" s="185" t="s">
        <v>45</v>
      </c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23" t="s">
        <v>45</v>
      </c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 t="s">
        <v>45</v>
      </c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86" t="s">
        <v>45</v>
      </c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</row>
    <row r="31" spans="1:107" ht="15" customHeight="1" hidden="1">
      <c r="A31" s="191"/>
      <c r="B31" s="192" t="s">
        <v>45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84" t="s">
        <v>45</v>
      </c>
      <c r="AL31" s="184"/>
      <c r="AM31" s="184"/>
      <c r="AN31" s="184"/>
      <c r="AO31" s="184"/>
      <c r="AP31" s="184"/>
      <c r="AQ31" s="185" t="s">
        <v>45</v>
      </c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23" t="s">
        <v>45</v>
      </c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 t="s">
        <v>45</v>
      </c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86" t="s">
        <v>45</v>
      </c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</row>
    <row r="32" spans="1:107" ht="15" customHeight="1" hidden="1">
      <c r="A32" s="191"/>
      <c r="B32" s="192" t="s">
        <v>45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84" t="s">
        <v>45</v>
      </c>
      <c r="AL32" s="184"/>
      <c r="AM32" s="184"/>
      <c r="AN32" s="184"/>
      <c r="AO32" s="184"/>
      <c r="AP32" s="184"/>
      <c r="AQ32" s="185" t="s">
        <v>45</v>
      </c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23" t="s">
        <v>45</v>
      </c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 t="s">
        <v>45</v>
      </c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86" t="s">
        <v>45</v>
      </c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</row>
    <row r="33" spans="1:107" ht="15" customHeight="1">
      <c r="A33" s="191"/>
      <c r="B33" s="192" t="s">
        <v>45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84" t="s">
        <v>45</v>
      </c>
      <c r="AL33" s="184"/>
      <c r="AM33" s="184"/>
      <c r="AN33" s="184"/>
      <c r="AO33" s="184"/>
      <c r="AP33" s="184"/>
      <c r="AQ33" s="185" t="s">
        <v>45</v>
      </c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23" t="s">
        <v>45</v>
      </c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 t="s">
        <v>45</v>
      </c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86" t="s">
        <v>45</v>
      </c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</row>
    <row r="34" spans="1:107" ht="15" customHeight="1">
      <c r="A34" s="191"/>
      <c r="B34" s="192" t="s">
        <v>45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84" t="s">
        <v>45</v>
      </c>
      <c r="AL34" s="184"/>
      <c r="AM34" s="184"/>
      <c r="AN34" s="184"/>
      <c r="AO34" s="184"/>
      <c r="AP34" s="184"/>
      <c r="AQ34" s="185" t="s">
        <v>45</v>
      </c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23" t="s">
        <v>45</v>
      </c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 t="s">
        <v>45</v>
      </c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86" t="s">
        <v>45</v>
      </c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</row>
    <row r="35" spans="1:107" ht="15" customHeight="1">
      <c r="A35" s="191"/>
      <c r="B35" s="192" t="s">
        <v>45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84" t="s">
        <v>45</v>
      </c>
      <c r="AL35" s="184"/>
      <c r="AM35" s="184"/>
      <c r="AN35" s="184"/>
      <c r="AO35" s="184"/>
      <c r="AP35" s="184"/>
      <c r="AQ35" s="185" t="s">
        <v>45</v>
      </c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23" t="s">
        <v>45</v>
      </c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 t="s">
        <v>45</v>
      </c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86" t="s">
        <v>45</v>
      </c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</row>
    <row r="36" spans="1:107" ht="15" customHeight="1">
      <c r="A36" s="191"/>
      <c r="B36" s="192" t="s">
        <v>45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84" t="s">
        <v>45</v>
      </c>
      <c r="AL36" s="184"/>
      <c r="AM36" s="184"/>
      <c r="AN36" s="184"/>
      <c r="AO36" s="184"/>
      <c r="AP36" s="184"/>
      <c r="AQ36" s="185" t="s">
        <v>45</v>
      </c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23" t="s">
        <v>45</v>
      </c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 t="s">
        <v>45</v>
      </c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86" t="s">
        <v>45</v>
      </c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</row>
    <row r="37" spans="2:107" ht="15" customHeight="1">
      <c r="B37" s="196" t="s">
        <v>338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88" t="s">
        <v>339</v>
      </c>
      <c r="AL37" s="188"/>
      <c r="AM37" s="188"/>
      <c r="AN37" s="188"/>
      <c r="AO37" s="188"/>
      <c r="AP37" s="188"/>
      <c r="AQ37" s="185" t="s">
        <v>340</v>
      </c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23">
        <f>BG38+BG39</f>
        <v>2041554.1899999995</v>
      </c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>
        <f>BZ38+BZ39</f>
        <v>1380113.3499999996</v>
      </c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89">
        <f>BG37-BZ37</f>
        <v>661440.8399999999</v>
      </c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</row>
    <row r="38" spans="2:107" ht="15" customHeight="1">
      <c r="B38" s="196" t="s">
        <v>341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88" t="s">
        <v>342</v>
      </c>
      <c r="AL38" s="188"/>
      <c r="AM38" s="188"/>
      <c r="AN38" s="188"/>
      <c r="AO38" s="188"/>
      <c r="AP38" s="188"/>
      <c r="AQ38" s="185" t="s">
        <v>343</v>
      </c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23">
        <f>-стр1!BB13</f>
        <v>-13128300</v>
      </c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97">
        <v>-4309409.69</v>
      </c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86" t="s">
        <v>33</v>
      </c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</row>
    <row r="39" spans="1:107" ht="15" customHeight="1">
      <c r="A39" s="191"/>
      <c r="B39" s="196" t="s">
        <v>344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8" t="s">
        <v>345</v>
      </c>
      <c r="AL39" s="198"/>
      <c r="AM39" s="198"/>
      <c r="AN39" s="198"/>
      <c r="AO39" s="198"/>
      <c r="AP39" s="198"/>
      <c r="AQ39" s="199" t="s">
        <v>346</v>
      </c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200">
        <f>стр2!AT6</f>
        <v>15169854.19</v>
      </c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1">
        <v>5689523.04</v>
      </c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2" t="s">
        <v>33</v>
      </c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</row>
    <row r="41" spans="1:99" ht="11.25" customHeight="1">
      <c r="A41" s="1" t="s">
        <v>347</v>
      </c>
      <c r="C41" s="1" t="s">
        <v>347</v>
      </c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F41" s="133" t="s">
        <v>348</v>
      </c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</row>
    <row r="42" spans="1:99" ht="11.25" customHeight="1">
      <c r="A42" s="203"/>
      <c r="U42" s="204" t="s">
        <v>349</v>
      </c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5"/>
      <c r="BB42" s="205"/>
      <c r="BC42" s="205"/>
      <c r="BD42" s="205"/>
      <c r="BE42" s="205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</row>
    <row r="43" spans="1:99" ht="20.25" customHeight="1">
      <c r="A43" s="1" t="s">
        <v>350</v>
      </c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5"/>
      <c r="BB43" s="205"/>
      <c r="BC43" s="205"/>
      <c r="BD43" s="205"/>
      <c r="BE43" s="205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</row>
    <row r="44" spans="3:106" ht="11.25" customHeight="1">
      <c r="C44" s="1" t="s">
        <v>351</v>
      </c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M44" s="133" t="s">
        <v>352</v>
      </c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</row>
    <row r="45" spans="3:112" ht="9.75" customHeight="1">
      <c r="C45" s="1" t="s">
        <v>353</v>
      </c>
      <c r="T45" s="205"/>
      <c r="U45" s="205"/>
      <c r="V45" s="205"/>
      <c r="W45" s="205"/>
      <c r="X45" s="205"/>
      <c r="Y45" s="205"/>
      <c r="Z45" s="205"/>
      <c r="AA45" s="205"/>
      <c r="AB45" s="204" t="s">
        <v>349</v>
      </c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5"/>
      <c r="BI45" s="205"/>
      <c r="BJ45" s="205"/>
      <c r="BK45" s="205"/>
      <c r="BL45" s="205"/>
      <c r="BM45" s="204" t="s">
        <v>354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5"/>
      <c r="DD45" s="205"/>
      <c r="DE45" s="205"/>
      <c r="DF45" s="205"/>
      <c r="DG45" s="205"/>
      <c r="DH45" s="205"/>
    </row>
    <row r="46" spans="1:112" ht="15" customHeight="1">
      <c r="A46" s="20" t="s">
        <v>355</v>
      </c>
      <c r="B46" s="20"/>
      <c r="T46" s="205"/>
      <c r="U46" s="205"/>
      <c r="V46" s="205"/>
      <c r="W46" s="205"/>
      <c r="X46" s="205"/>
      <c r="Y46" s="205"/>
      <c r="Z46" s="205"/>
      <c r="AA46" s="205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5"/>
      <c r="BI46" s="205"/>
      <c r="BJ46" s="205"/>
      <c r="BK46" s="205"/>
      <c r="BL46" s="205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5"/>
      <c r="DD46" s="205"/>
      <c r="DE46" s="205"/>
      <c r="DF46" s="205"/>
      <c r="DG46" s="205"/>
      <c r="DH46" s="205"/>
    </row>
    <row r="47" spans="3:112" ht="10.5" customHeight="1">
      <c r="C47" s="1" t="s">
        <v>350</v>
      </c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F47" s="133" t="s">
        <v>356</v>
      </c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</row>
    <row r="48" spans="1:112" ht="18" customHeight="1">
      <c r="A48" s="207"/>
      <c r="B48" s="208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4" t="s">
        <v>349</v>
      </c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5"/>
      <c r="BB48" s="205"/>
      <c r="BC48" s="205"/>
      <c r="BD48" s="205"/>
      <c r="BE48" s="205"/>
      <c r="BF48" s="204" t="s">
        <v>354</v>
      </c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</row>
    <row r="49" spans="1:49" ht="18" customHeight="1">
      <c r="A49" s="209"/>
      <c r="B49" s="5"/>
      <c r="AW49" s="210"/>
    </row>
    <row r="50" spans="1:112" s="203" customFormat="1" ht="18" customHeight="1">
      <c r="A50" s="211"/>
      <c r="B50" s="212"/>
      <c r="C50" s="20" t="s">
        <v>355</v>
      </c>
      <c r="D50" s="20"/>
      <c r="E50" s="213" t="s">
        <v>357</v>
      </c>
      <c r="F50" s="213"/>
      <c r="G50" s="213"/>
      <c r="H50" s="213"/>
      <c r="I50" s="5" t="s">
        <v>355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2016</v>
      </c>
      <c r="AJ50" s="5"/>
      <c r="AK50" s="5"/>
      <c r="AL50" s="5"/>
      <c r="AM50" s="214"/>
      <c r="AN50" s="214"/>
      <c r="AO50" s="1" t="s">
        <v>358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25972222222222224" top="0.5902777777777778" bottom="0.39375" header="0.19652777777777777" footer="0.5118055555555555"/>
  <pageSetup horizontalDpi="300" verticalDpi="300" orientation="portrait" paperSize="9" scale="94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2016-07-01T11:41:21Z</cp:lastPrinted>
  <dcterms:modified xsi:type="dcterms:W3CDTF">2016-07-01T11:43:48Z</dcterms:modified>
  <cp:category/>
  <cp:version/>
  <cp:contentType/>
  <cp:contentStatus/>
  <cp:revision>8</cp:revision>
</cp:coreProperties>
</file>