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'стр1'!$A$2:$DC$117</definedName>
    <definedName name="_xlnm.Print_Area" localSheetId="1">'стр2'!$A$1:$CE$51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<sst xmlns="http://schemas.openxmlformats.org/spreadsheetml/2006/main" count="792" uniqueCount="365">
  <si>
    <t>ОТЧЕТ ОБ ИСПОЛНЕНИИ БЮДЖЕТА</t>
  </si>
  <si>
    <t>КОДЫ</t>
  </si>
  <si>
    <t>Форма по ОКУД</t>
  </si>
  <si>
    <t>0503117</t>
  </si>
  <si>
    <t xml:space="preserve">на 1 </t>
  </si>
  <si>
    <t>г.</t>
  </si>
  <si>
    <t>Дата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</si>
  <si>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</si>
  <si>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</si>
  <si>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</si>
  <si>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</si>
  <si>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</si>
  <si>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</si>
  <si>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</si>
  <si>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</si>
  <si>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</si>
  <si>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</si>
  <si>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</si>
  <si>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</si>
  <si>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</si>
  <si>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</si>
  <si>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</si>
  <si>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</si>
  <si>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</si>
  <si>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</si>
  <si>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</si>
  <si>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</si>
  <si>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</si>
  <si>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</si>
  <si>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</si>
  <si>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</si>
  <si>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</si>
  <si>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</si>
  <si>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</si>
  <si>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</si>
  <si>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</si>
  <si>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</si>
  <si>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</si>
  <si>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</si>
  <si>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</si>
  <si>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</si>
  <si>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</si>
  <si>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</si>
  <si>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</si>
  <si>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</si>
  <si>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</si>
  <si>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</si>
  <si>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182 1 01 02021 01 3000 110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</si>
  <si>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</si>
  <si>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</si>
  <si>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</si>
  <si>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</si>
  <si>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</si>
  <si>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</si>
  <si>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</si>
  <si>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</si>
  <si>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</si>
  <si>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</si>
  <si>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</si>
  <si>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</si>
  <si>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</si>
  <si>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</si>
  <si>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</si>
  <si>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</si>
  <si>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</si>
  <si>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</si>
  <si>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</si>
  <si>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</si>
  <si>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</si>
  <si>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</si>
  <si>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</si>
  <si>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</si>
  <si>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</si>
  <si>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</si>
  <si>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</si>
  <si>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</si>
  <si>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</si>
  <si>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</si>
  <si>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</si>
  <si>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</si>
  <si>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</si>
  <si>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</si>
  <si>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</si>
  <si>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</si>
  <si>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</si>
  <si>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</si>
  <si>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</si>
  <si>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</si>
  <si>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</si>
  <si>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</si>
  <si>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</si>
  <si>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</si>
  <si>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</si>
  <si>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</si>
  <si>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</si>
  <si>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</si>
  <si>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</si>
  <si>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</si>
  <si>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</si>
  <si>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</si>
  <si>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</si>
  <si>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</si>
  <si>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</si>
  <si>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</si>
  <si>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</si>
  <si>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</si>
  <si>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</si>
  <si>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</si>
  <si>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</si>
  <si>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</si>
  <si>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</si>
  <si>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</si>
  <si>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</si>
  <si>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</si>
  <si>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</si>
  <si>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</si>
  <si>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</si>
  <si>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</si>
  <si>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</si>
  <si>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</si>
  <si>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</si>
  <si>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</si>
  <si>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</si>
  <si>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</si>
  <si>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</si>
  <si>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</si>
  <si>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</si>
  <si>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</si>
  <si>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</si>
  <si>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</si>
  <si>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</si>
  <si>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</si>
  <si>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</si>
  <si>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</si>
  <si>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</si>
  <si>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</si>
  <si>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</si>
  <si>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</si>
  <si>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</si>
  <si>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</si>
  <si>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</si>
  <si>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</si>
  <si>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</si>
  <si>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</si>
  <si>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</si>
  <si>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</si>
  <si>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</si>
  <si>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</si>
  <si>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</si>
  <si>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</si>
  <si>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</si>
  <si>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</si>
  <si>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</si>
  <si>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</si>
  <si>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</si>
  <si>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</si>
  <si>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</si>
  <si>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</si>
  <si>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</si>
  <si>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</si>
  <si>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</si>
  <si>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</si>
  <si>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</si>
  <si>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</si>
  <si>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</si>
  <si>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</si>
  <si>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</si>
  <si>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</si>
  <si>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Платежи от государственных и муниципальных унитарных предприятий</t>
  </si>
  <si>
    <t>951 1 11 07000 00 0000 120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</si>
  <si>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</si>
  <si>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</si>
  <si>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</si>
  <si>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951 1 11 07015 10 0000 120</t>
  </si>
  <si>
    <t>ШТРАФЫ, САНКЦИИ, ВОЗМЕЩЕНИЕ УЩЕРБА</t>
  </si>
  <si>
    <t>951 1 16 00000 00 0000 000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</si>
  <si>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</si>
  <si>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</si>
  <si>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</si>
  <si>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</si>
  <si>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Прочие поступления от денежных взысканий (штрафов) и иных сумм в возмещение ущерба</t>
  </si>
  <si>
    <t>951 1 16 90000 00 0000 140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</si>
  <si>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</si>
  <si>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</si>
  <si>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</si>
  <si>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</si>
  <si>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</si>
  <si>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</si>
  <si>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</si>
  <si>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</si>
  <si>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</si>
  <si>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</si>
  <si>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</si>
  <si>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</si>
  <si>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</si>
  <si>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</si>
  <si>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</si>
  <si>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</si>
  <si>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</si>
  <si>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</si>
  <si>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</si>
  <si>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</si>
  <si>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</si>
  <si>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951 2 02 01001 00 0000 151 </t>
  </si>
  <si>
    <t>Дотации бюджетам сельских поселений на выравнивание бюджетной обеспеченности</t>
  </si>
  <si>
    <t>951 2 02 01001 10 0000 151</t>
  </si>
  <si>
    <t xml:space="preserve">Субвенции бюджетам субъектов Российской Федерации и муниципальных образований </t>
  </si>
  <si>
    <t xml:space="preserve">951 2 02 03000 00 0000 151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</si>
  <si>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</si>
  <si>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951 2 02 03015 00 0000 151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</si>
  <si>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</si>
  <si>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951 2 02 03015 10 0000 151 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</si>
  <si>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</si>
  <si>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</si>
  <si>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</si>
  <si>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</si>
  <si>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Иные межбюджетные трансферты</t>
  </si>
  <si>
    <t>951 2 02 04000 00 0000 151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</si>
  <si>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</si>
  <si>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</si>
  <si>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</si>
  <si>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</si>
  <si>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</si>
  <si>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</si>
  <si>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</si>
  <si>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</si>
  <si>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Прочие межбюджетные трансферты, передаваемые бюджетам поселений</t>
  </si>
  <si>
    <t>952 2 02 04999 10 0000 151</t>
  </si>
  <si>
    <t>953 2 02 04999 10 0000 151</t>
  </si>
  <si>
    <t>Форма 0503117 с.2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</si>
  <si>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</si>
  <si>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</si>
  <si>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</si>
  <si>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</si>
  <si>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</si>
  <si>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951 0102 8810000110 121</t>
  </si>
  <si>
    <t>951 0102 8810000110 122</t>
  </si>
  <si>
    <t>951 0104 8910000110 121</t>
  </si>
  <si>
    <t>951 0104 8910000110 122</t>
  </si>
  <si>
    <t>951 0104 8910000190 244</t>
  </si>
  <si>
    <t>951 0104 8910000190 851</t>
  </si>
  <si>
    <t>951 0104 8910000190 852</t>
  </si>
  <si>
    <t>951 0104 9990072390 244</t>
  </si>
  <si>
    <t>951 0104 9990087010 540</t>
  </si>
  <si>
    <t>951 0111 9910090100 870</t>
  </si>
  <si>
    <t>951 0113 9990022960 244</t>
  </si>
  <si>
    <t>951 0113 9990099990 244</t>
  </si>
  <si>
    <t>951 0203 9990051180 121</t>
  </si>
  <si>
    <t>951 0309 0520028040 244</t>
  </si>
  <si>
    <t>951 0309 9990087020 540</t>
  </si>
  <si>
    <t>951 0409 0210028110 244</t>
  </si>
  <si>
    <t>951 0409 0210028120 244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</si>
  <si>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</si>
  <si>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201</t>
  </si>
  <si>
    <t>951 0409 0212812 244 226</t>
  </si>
  <si>
    <t>951 0409 0210073510 244</t>
  </si>
  <si>
    <t>951 0503 0110028200 244</t>
  </si>
  <si>
    <t>951 0503 0310028130 244</t>
  </si>
  <si>
    <t>951 0503 0120028060 244</t>
  </si>
  <si>
    <t>951 0503 0120028210 244</t>
  </si>
  <si>
    <t>951 0503 0120028220 244</t>
  </si>
  <si>
    <t>951 0705 8910000190 244</t>
  </si>
  <si>
    <t>951 0801 0610000590 611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</si>
  <si>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</si>
  <si>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(Резервные средства) (Безвозмездные перечисления государственным м муниципальным организациям)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</si>
  <si>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м муниципальным организациям)</t>
  </si>
  <si>
    <t>952 0801 0610073850 611</t>
  </si>
  <si>
    <t>951 1001 1410012150 321</t>
  </si>
  <si>
    <t>951 1101 0910028080 244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</si>
  <si>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</si>
  <si>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</si>
  <si>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</si>
  <si>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</si>
  <si>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</si>
  <si>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</si>
  <si>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</si>
  <si>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</si>
  <si>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</si>
  <si>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</si>
  <si>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</si>
  <si>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</si>
  <si>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</si>
  <si>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</si>
  <si>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</si>
  <si>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</si>
  <si>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</si>
  <si>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</si>
  <si>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</si>
  <si>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</si>
  <si>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</si>
  <si>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</si>
  <si>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</si>
  <si>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</si>
  <si>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</si>
  <si>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</si>
  <si>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</si>
  <si>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</si>
  <si>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(подпись)</t>
  </si>
  <si>
    <t>Главный бухгалтер</t>
  </si>
  <si>
    <t>Руководитель финансово-</t>
  </si>
  <si>
    <t>экономической службы</t>
  </si>
  <si>
    <t>(расшифровка подписи)</t>
  </si>
  <si>
    <t>"</t>
  </si>
  <si>
    <t>Дворникова Ж.В.</t>
  </si>
  <si>
    <t xml:space="preserve"> г.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</si>
  <si>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</si>
  <si>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налога на имущество организаций и земельного налога)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</si>
  <si>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прочих налогов, сборов и иных платежей)</t>
  </si>
  <si>
    <t>951 0409 02100S2810 244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</si>
  <si>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</si>
  <si>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</si>
  <si>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</si>
  <si>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</si>
  <si>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</si>
  <si>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2. Расходы бюджета</t>
  </si>
  <si>
    <t>951 0102 8810000110 129</t>
  </si>
  <si>
    <t>951 0104 8910000110 129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</si>
  <si>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</si>
  <si>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</si>
  <si>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951 0107 9990090350 880</t>
  </si>
  <si>
    <t>Хитрова Н.А.</t>
  </si>
  <si>
    <t>951 0113 1110099020 853</t>
  </si>
  <si>
    <t>Расходы на выплаты по оплате труда работников органов местного самоуправления Краснополянского сельского поселения (Расходы на выплаты персоналу государственных(муниципальных)органов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</si>
  <si>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работников органов местного самоуправления Краснополянского сельского поселения  (Расходы на выплаты персоналу государственных(муниципальных)органов(Иные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</si>
  <si>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Краснополянского сельского поселения Песчанокопского района(Расходы на выплаты персоналу государственных (муниципальных)органов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</si>
  <si>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</si>
  <si>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</si>
  <si>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</si>
  <si>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государствееных (муниципальных) нужд)</t>
  </si>
  <si>
    <t>Расходы на осуществление переданных полномочий по вопросам местного значенияпо вопросам организации и осуществлению мероприятий по гражданской обороне,защите насиления и террирории поселения  от чрезвычайных ситуаций в рамках непрограммных расходов бюджета Краснополянского сельского поселения Песчанокопского района (Иные межбюджетные трансферты)</t>
  </si>
  <si>
    <t>Подготовка и проведение выборов Главы Краснополянского сельского поселения Песчанокопского района и депутатов Собрания депутатов Краснополянского сельского поселения Песчанокопского района в рамках непрограммных расходов в органах местного самоуправления (Специальные расходы)</t>
  </si>
  <si>
    <t>Резервный фонд Администрации Краснополянского сельского поселения на финансовое обеспечение непредвиденных раходов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</si>
  <si>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</si>
  <si>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</si>
  <si>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</si>
  <si>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</si>
  <si>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государствееных (муниципальных) нужд)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</si>
  <si>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"(Прочая закупка товаров, работ и услуг для обеспечения государствееных (муниципальных) нужд)</t>
  </si>
  <si>
    <t>Расходы за счет средств местного бюджета на  на ремонт и содержание автомобильных дорог общего пользования местного значения   в рамках подпрограммы 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системы" (Прочая закупка товаров, работ и услуг для обеспечения государствееных (муниципальных) нужд)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</si>
  <si>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</si>
  <si>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государствееных (муниципальных) нужд)</t>
  </si>
  <si>
    <t>Расходы на осуществление мероприятий по озеленению 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государствееных (муниципальных) нужд)</t>
  </si>
  <si>
    <t>Расходы на осуществление мероприятий по организации и содержанию мест захороненияв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государствееных (муниципальных) нужд)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</si>
  <si>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государствееных (муниципальных) нужд)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</si>
  <si>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</si>
  <si>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инные выплаты гражданам кроме публичных нормовых бязательств)</t>
  </si>
  <si>
    <t>ДОХОДЫ ОТ ОКАЗАНИЯ ПЛАТЕЖНЫХ УСЛУГ (РАБОТ) И КОМПЕНСАЦИИ ЗАТРАТ ГОСУДАРСТВА</t>
  </si>
  <si>
    <t>000 1 13  00000 00 0000 000</t>
  </si>
  <si>
    <t>Доходы от компесации затрат государства</t>
  </si>
  <si>
    <t>Прочие  доходы от компенсанции затрат государства</t>
  </si>
  <si>
    <t>Прочие доходы от компенсации затрат бюджетов сельских полселений</t>
  </si>
  <si>
    <t>Желябина Н.В.</t>
  </si>
  <si>
    <t>951 1 13 02995 10 0000 130</t>
  </si>
  <si>
    <t>951 1 13 02990 00 0000 130</t>
  </si>
  <si>
    <t>951 1 13 02000 00 0000 130</t>
  </si>
  <si>
    <t>952 0801 06100S3850 611</t>
  </si>
  <si>
    <t>952 0113 9990099990 852</t>
  </si>
  <si>
    <t>953 0113 9990099990 853</t>
  </si>
  <si>
    <t>Реализация направления расходов в рамках обеспечения деятельности расходов бюджета Краснополянского сельского поселения  ( Уплата прочих  налогов,сборов и  платежей)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</si>
  <si>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</si>
  <si>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Иные  межбюджетныетрансферты из резервного Фонда  Правительства Ростовской области на финансовое обеспечение непредвиденных расходов в рамках непрограммного   направления деятельности и реализация функций иных государственных органов Ростовской области (Субсидии бюджетных  учруждений)</t>
  </si>
  <si>
    <t>03</t>
  </si>
  <si>
    <t>ноября</t>
  </si>
  <si>
    <t>01.11.2016</t>
  </si>
  <si>
    <t>953 0801 9910071180 612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</si>
</sst>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33" borderId="0" xfId="0" applyFont="1" applyFill="1" applyAlignment="1">
      <alignment/>
    </xf>
    <xf numFmtId="49" fontId="2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7" fillId="36" borderId="14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7" fillId="36" borderId="17" xfId="0" applyNumberFormat="1" applyFont="1" applyFill="1" applyBorder="1" applyAlignment="1">
      <alignment horizontal="center"/>
    </xf>
    <xf numFmtId="4" fontId="7" fillId="36" borderId="16" xfId="0" applyNumberFormat="1" applyFont="1" applyFill="1" applyBorder="1" applyAlignment="1">
      <alignment horizontal="center"/>
    </xf>
    <xf numFmtId="4" fontId="7" fillId="36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9" fontId="7" fillId="36" borderId="14" xfId="0" applyNumberFormat="1" applyFont="1" applyFill="1" applyBorder="1" applyAlignment="1">
      <alignment horizontal="left"/>
    </xf>
    <xf numFmtId="49" fontId="7" fillId="36" borderId="16" xfId="0" applyNumberFormat="1" applyFont="1" applyFill="1" applyBorder="1" applyAlignment="1">
      <alignment horizontal="left"/>
    </xf>
    <xf numFmtId="49" fontId="7" fillId="36" borderId="17" xfId="0" applyNumberFormat="1" applyFont="1" applyFill="1" applyBorder="1" applyAlignment="1">
      <alignment horizontal="left"/>
    </xf>
    <xf numFmtId="49" fontId="2" fillId="36" borderId="14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6" borderId="16" xfId="0" applyNumberFormat="1" applyFont="1" applyFill="1" applyBorder="1" applyAlignment="1">
      <alignment horizontal="center"/>
    </xf>
    <xf numFmtId="49" fontId="2" fillId="36" borderId="17" xfId="0" applyNumberFormat="1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 horizontal="left" indent="2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vertical="top"/>
    </xf>
    <xf numFmtId="0" fontId="13" fillId="0" borderId="25" xfId="0" applyFont="1" applyBorder="1" applyAlignment="1">
      <alignment/>
    </xf>
    <xf numFmtId="0" fontId="13" fillId="0" borderId="20" xfId="0" applyFont="1" applyBorder="1" applyAlignment="1">
      <alignment/>
    </xf>
    <xf numFmtId="49" fontId="2" fillId="38" borderId="14" xfId="0" applyNumberFormat="1" applyFont="1" applyFill="1" applyBorder="1" applyAlignment="1">
      <alignment horizontal="center"/>
    </xf>
    <xf numFmtId="49" fontId="2" fillId="38" borderId="16" xfId="0" applyNumberFormat="1" applyFont="1" applyFill="1" applyBorder="1" applyAlignment="1">
      <alignment horizontal="center"/>
    </xf>
    <xf numFmtId="49" fontId="2" fillId="38" borderId="17" xfId="0" applyNumberFormat="1" applyFont="1" applyFill="1" applyBorder="1" applyAlignment="1">
      <alignment horizontal="center"/>
    </xf>
    <xf numFmtId="4" fontId="2" fillId="38" borderId="16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6" xfId="0" applyNumberFormat="1" applyFont="1" applyFill="1" applyBorder="1" applyAlignment="1">
      <alignment horizontal="center"/>
    </xf>
    <xf numFmtId="49" fontId="7" fillId="39" borderId="17" xfId="0" applyNumberFormat="1" applyFont="1" applyFill="1" applyBorder="1" applyAlignment="1">
      <alignment horizontal="center"/>
    </xf>
    <xf numFmtId="4" fontId="7" fillId="39" borderId="16" xfId="0" applyNumberFormat="1" applyFont="1" applyFill="1" applyBorder="1" applyAlignment="1">
      <alignment horizontal="center"/>
    </xf>
    <xf numFmtId="4" fontId="7" fillId="39" borderId="18" xfId="0" applyNumberFormat="1" applyFont="1" applyFill="1" applyBorder="1" applyAlignment="1">
      <alignment horizontal="center"/>
    </xf>
    <xf numFmtId="4" fontId="7" fillId="39" borderId="16" xfId="0" applyNumberFormat="1" applyFont="1" applyFill="1" applyBorder="1" applyAlignment="1">
      <alignment horizontal="center"/>
    </xf>
    <xf numFmtId="4" fontId="7" fillId="39" borderId="17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9" fontId="7" fillId="39" borderId="18" xfId="0" applyNumberFormat="1" applyFont="1" applyFill="1" applyBorder="1" applyAlignment="1">
      <alignment horizontal="center"/>
    </xf>
    <xf numFmtId="49" fontId="7" fillId="39" borderId="16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7" fillId="39" borderId="21" xfId="0" applyNumberFormat="1" applyFont="1" applyFill="1" applyBorder="1" applyAlignment="1">
      <alignment horizontal="left" vertical="top" wrapText="1"/>
    </xf>
    <xf numFmtId="49" fontId="7" fillId="39" borderId="26" xfId="0" applyNumberFormat="1" applyFont="1" applyFill="1" applyBorder="1" applyAlignment="1">
      <alignment horizontal="left" vertical="top" wrapText="1"/>
    </xf>
    <xf numFmtId="49" fontId="2" fillId="33" borderId="21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left" vertical="top" wrapText="1"/>
    </xf>
    <xf numFmtId="49" fontId="7" fillId="39" borderId="27" xfId="0" applyNumberFormat="1" applyFont="1" applyFill="1" applyBorder="1" applyAlignment="1">
      <alignment horizontal="center"/>
    </xf>
    <xf numFmtId="49" fontId="7" fillId="39" borderId="17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7" fillId="38" borderId="21" xfId="0" applyNumberFormat="1" applyFont="1" applyFill="1" applyBorder="1" applyAlignment="1">
      <alignment horizontal="left" vertical="top" wrapText="1"/>
    </xf>
    <xf numFmtId="49" fontId="7" fillId="38" borderId="26" xfId="0" applyNumberFormat="1" applyFont="1" applyFill="1" applyBorder="1" applyAlignment="1">
      <alignment horizontal="left" vertical="top" wrapText="1"/>
    </xf>
    <xf numFmtId="49" fontId="7" fillId="38" borderId="27" xfId="0" applyNumberFormat="1" applyFont="1" applyFill="1" applyBorder="1" applyAlignment="1">
      <alignment horizontal="center"/>
    </xf>
    <xf numFmtId="49" fontId="7" fillId="38" borderId="16" xfId="0" applyNumberFormat="1" applyFont="1" applyFill="1" applyBorder="1" applyAlignment="1">
      <alignment horizontal="center"/>
    </xf>
    <xf numFmtId="49" fontId="7" fillId="38" borderId="17" xfId="0" applyNumberFormat="1" applyFont="1" applyFill="1" applyBorder="1" applyAlignment="1">
      <alignment horizontal="center"/>
    </xf>
    <xf numFmtId="49" fontId="7" fillId="38" borderId="18" xfId="0" applyNumberFormat="1" applyFont="1" applyFill="1" applyBorder="1" applyAlignment="1">
      <alignment horizontal="center"/>
    </xf>
    <xf numFmtId="4" fontId="2" fillId="38" borderId="18" xfId="0" applyNumberFormat="1" applyFont="1" applyFill="1" applyBorder="1" applyAlignment="1">
      <alignment horizontal="center"/>
    </xf>
    <xf numFmtId="4" fontId="2" fillId="38" borderId="16" xfId="0" applyNumberFormat="1" applyFont="1" applyFill="1" applyBorder="1" applyAlignment="1">
      <alignment horizontal="center"/>
    </xf>
    <xf numFmtId="4" fontId="7" fillId="38" borderId="18" xfId="0" applyNumberFormat="1" applyFont="1" applyFill="1" applyBorder="1" applyAlignment="1">
      <alignment horizontal="center"/>
    </xf>
    <xf numFmtId="4" fontId="7" fillId="38" borderId="16" xfId="0" applyNumberFormat="1" applyFont="1" applyFill="1" applyBorder="1" applyAlignment="1">
      <alignment horizontal="center"/>
    </xf>
    <xf numFmtId="4" fontId="7" fillId="38" borderId="17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49" fontId="2" fillId="33" borderId="29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4" fontId="2" fillId="33" borderId="31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center"/>
    </xf>
    <xf numFmtId="0" fontId="7" fillId="36" borderId="26" xfId="0" applyFont="1" applyFill="1" applyBorder="1" applyAlignment="1">
      <alignment horizontal="left" wrapText="1"/>
    </xf>
    <xf numFmtId="49" fontId="2" fillId="36" borderId="29" xfId="0" applyNumberFormat="1" applyFont="1" applyFill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/>
    </xf>
    <xf numFmtId="4" fontId="7" fillId="36" borderId="14" xfId="0" applyNumberFormat="1" applyFont="1" applyFill="1" applyBorder="1" applyAlignment="1">
      <alignment horizontal="center"/>
    </xf>
    <xf numFmtId="4" fontId="7" fillId="36" borderId="30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0" fontId="7" fillId="33" borderId="26" xfId="0" applyFont="1" applyFill="1" applyBorder="1" applyAlignment="1">
      <alignment horizontal="left" wrapText="1"/>
    </xf>
    <xf numFmtId="49" fontId="7" fillId="33" borderId="29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30" xfId="0" applyNumberFormat="1" applyFont="1" applyFill="1" applyBorder="1" applyAlignment="1">
      <alignment horizontal="center"/>
    </xf>
    <xf numFmtId="49" fontId="7" fillId="36" borderId="29" xfId="0" applyNumberFormat="1" applyFont="1" applyFill="1" applyBorder="1" applyAlignment="1">
      <alignment horizontal="center"/>
    </xf>
    <xf numFmtId="0" fontId="7" fillId="34" borderId="26" xfId="0" applyFont="1" applyFill="1" applyBorder="1" applyAlignment="1">
      <alignment horizontal="left" wrapText="1"/>
    </xf>
    <xf numFmtId="49" fontId="7" fillId="34" borderId="29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4" fontId="7" fillId="34" borderId="32" xfId="0" applyNumberFormat="1" applyFont="1" applyFill="1" applyBorder="1" applyAlignment="1">
      <alignment horizontal="center"/>
    </xf>
    <xf numFmtId="49" fontId="7" fillId="36" borderId="26" xfId="0" applyNumberFormat="1" applyFont="1" applyFill="1" applyBorder="1" applyAlignment="1">
      <alignment horizontal="left" vertical="top" wrapText="1"/>
    </xf>
    <xf numFmtId="49" fontId="7" fillId="36" borderId="18" xfId="0" applyNumberFormat="1" applyFont="1" applyFill="1" applyBorder="1" applyAlignment="1">
      <alignment horizontal="center"/>
    </xf>
    <xf numFmtId="4" fontId="7" fillId="36" borderId="18" xfId="0" applyNumberFormat="1" applyFont="1" applyFill="1" applyBorder="1" applyAlignment="1">
      <alignment horizontal="center"/>
    </xf>
    <xf numFmtId="49" fontId="7" fillId="34" borderId="26" xfId="0" applyNumberFormat="1" applyFont="1" applyFill="1" applyBorder="1" applyAlignment="1">
      <alignment horizontal="left" vertical="top" wrapText="1"/>
    </xf>
    <xf numFmtId="49" fontId="7" fillId="34" borderId="18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center"/>
    </xf>
    <xf numFmtId="49" fontId="2" fillId="36" borderId="26" xfId="0" applyNumberFormat="1" applyFont="1" applyFill="1" applyBorder="1" applyAlignment="1">
      <alignment horizontal="left" vertical="top" wrapText="1"/>
    </xf>
    <xf numFmtId="49" fontId="2" fillId="36" borderId="18" xfId="0" applyNumberFormat="1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center"/>
    </xf>
    <xf numFmtId="4" fontId="2" fillId="33" borderId="33" xfId="0" applyNumberFormat="1" applyFont="1" applyFill="1" applyBorder="1" applyAlignment="1">
      <alignment horizontal="center"/>
    </xf>
    <xf numFmtId="0" fontId="7" fillId="36" borderId="26" xfId="0" applyNumberFormat="1" applyFont="1" applyFill="1" applyBorder="1" applyAlignment="1">
      <alignment horizontal="left" vertical="top" wrapText="1"/>
    </xf>
    <xf numFmtId="164" fontId="2" fillId="33" borderId="26" xfId="0" applyNumberFormat="1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11" fontId="7" fillId="36" borderId="26" xfId="0" applyNumberFormat="1" applyFont="1" applyFill="1" applyBorder="1" applyAlignment="1">
      <alignment horizontal="left" vertical="top" wrapText="1" readingOrder="1"/>
    </xf>
    <xf numFmtId="4" fontId="7" fillId="34" borderId="30" xfId="0" applyNumberFormat="1" applyFont="1" applyFill="1" applyBorder="1" applyAlignment="1">
      <alignment horizontal="center"/>
    </xf>
    <xf numFmtId="0" fontId="7" fillId="36" borderId="26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2" fillId="33" borderId="26" xfId="0" applyFont="1" applyFill="1" applyBorder="1" applyAlignment="1">
      <alignment vertical="top" wrapText="1"/>
    </xf>
    <xf numFmtId="49" fontId="7" fillId="36" borderId="15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7" fillId="40" borderId="11" xfId="0" applyFont="1" applyFill="1" applyBorder="1" applyAlignment="1">
      <alignment horizontal="left"/>
    </xf>
    <xf numFmtId="49" fontId="7" fillId="40" borderId="34" xfId="0" applyNumberFormat="1" applyFont="1" applyFill="1" applyBorder="1" applyAlignment="1">
      <alignment horizontal="center"/>
    </xf>
    <xf numFmtId="49" fontId="7" fillId="40" borderId="35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3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0" fillId="0" borderId="14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top" wrapText="1"/>
    </xf>
    <xf numFmtId="4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wrapText="1"/>
    </xf>
    <xf numFmtId="49" fontId="5" fillId="33" borderId="29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41" borderId="14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left" vertical="top" wrapText="1"/>
    </xf>
    <xf numFmtId="4" fontId="50" fillId="41" borderId="14" xfId="0" applyNumberFormat="1" applyFont="1" applyFill="1" applyBorder="1" applyAlignment="1">
      <alignment horizontal="center"/>
    </xf>
    <xf numFmtId="4" fontId="12" fillId="41" borderId="14" xfId="0" applyNumberFormat="1" applyFont="1" applyFill="1" applyBorder="1" applyAlignment="1">
      <alignment horizontal="center"/>
    </xf>
    <xf numFmtId="4" fontId="50" fillId="42" borderId="14" xfId="0" applyNumberFormat="1" applyFont="1" applyFill="1" applyBorder="1" applyAlignment="1">
      <alignment horizontal="center"/>
    </xf>
    <xf numFmtId="4" fontId="5" fillId="42" borderId="14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wrapText="1"/>
    </xf>
    <xf numFmtId="4" fontId="3" fillId="33" borderId="37" xfId="0" applyNumberFormat="1" applyFont="1" applyFill="1" applyBorder="1" applyAlignment="1">
      <alignment horizontal="center"/>
    </xf>
    <xf numFmtId="0" fontId="5" fillId="43" borderId="48" xfId="0" applyFont="1" applyFill="1" applyBorder="1" applyAlignment="1">
      <alignment/>
    </xf>
    <xf numFmtId="49" fontId="5" fillId="43" borderId="34" xfId="0" applyNumberFormat="1" applyFont="1" applyFill="1" applyBorder="1" applyAlignment="1">
      <alignment horizontal="center"/>
    </xf>
    <xf numFmtId="49" fontId="5" fillId="43" borderId="35" xfId="0" applyNumberFormat="1" applyFont="1" applyFill="1" applyBorder="1" applyAlignment="1">
      <alignment horizontal="center"/>
    </xf>
    <xf numFmtId="4" fontId="5" fillId="43" borderId="35" xfId="0" applyNumberFormat="1" applyFont="1" applyFill="1" applyBorder="1" applyAlignment="1">
      <alignment horizontal="center"/>
    </xf>
    <xf numFmtId="4" fontId="5" fillId="43" borderId="4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26" xfId="0" applyFont="1" applyFill="1" applyBorder="1" applyAlignment="1">
      <alignment vertic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 indent="2"/>
    </xf>
    <xf numFmtId="0" fontId="2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indent="2"/>
    </xf>
    <xf numFmtId="0" fontId="2" fillId="0" borderId="26" xfId="0" applyFont="1" applyBorder="1" applyAlignment="1">
      <alignment horizontal="left" indent="1"/>
    </xf>
    <xf numFmtId="0" fontId="2" fillId="0" borderId="48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19"/>
  <sheetViews>
    <sheetView view="pageBreakPreview" zoomScaleSheetLayoutView="100" zoomScalePageLayoutView="0" workbookViewId="0" topLeftCell="A1">
      <selection activeCell="CN113" sqref="CN113:DC113"/>
    </sheetView>
  </sheetViews>
  <sheetFormatPr defaultColWidth="0.87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3" width="0" style="1" hidden="1" customWidth="1"/>
    <col min="54" max="65" width="0.875" style="1" customWidth="1"/>
    <col min="66" max="66" width="0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5" width="0" style="1" hidden="1" customWidth="1"/>
    <col min="76" max="76" width="0.875" style="1" customWidth="1"/>
    <col min="77" max="77" width="0.6171875" style="1" customWidth="1"/>
    <col min="78" max="78" width="0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90" width="0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" style="1" hidden="1" customWidth="1"/>
    <col min="98" max="99" width="0.875" style="1" customWidth="1"/>
    <col min="100" max="100" width="0.12890625" style="1" customWidth="1"/>
    <col min="101" max="101" width="0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" style="1" hidden="1" customWidth="1"/>
    <col min="111" max="16384" width="0.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86" t="s">
        <v>0</v>
      </c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2"/>
      <c r="CO2" s="187" t="s">
        <v>1</v>
      </c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</row>
    <row r="3" spans="1:110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188" t="s">
        <v>3</v>
      </c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</row>
    <row r="4" spans="44:110" ht="10.5" customHeight="1">
      <c r="AR4" s="4" t="s">
        <v>4</v>
      </c>
      <c r="AS4" s="189" t="s">
        <v>362</v>
      </c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3">
        <v>2016</v>
      </c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4" t="s">
        <v>5</v>
      </c>
      <c r="CD4" s="4"/>
      <c r="CE4" s="4"/>
      <c r="CF4" s="5" t="s">
        <v>6</v>
      </c>
      <c r="CG4" s="5"/>
      <c r="CH4" s="5"/>
      <c r="CI4" s="6"/>
      <c r="CJ4" s="6"/>
      <c r="CK4" s="6"/>
      <c r="CL4" s="6" t="s">
        <v>6</v>
      </c>
      <c r="CM4" s="6"/>
      <c r="CO4" s="174" t="s">
        <v>363</v>
      </c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</row>
    <row r="5" spans="1:110" ht="11.25" customHeight="1">
      <c r="A5" s="1" t="s">
        <v>7</v>
      </c>
      <c r="CD5" s="5" t="s">
        <v>8</v>
      </c>
      <c r="CE5" s="5"/>
      <c r="CF5" s="5"/>
      <c r="CG5" s="5"/>
      <c r="CH5" s="5"/>
      <c r="CO5" s="180" t="s">
        <v>9</v>
      </c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7"/>
      <c r="DE5" s="7"/>
      <c r="DF5" s="8"/>
    </row>
    <row r="6" spans="1:110" ht="10.5" customHeight="1">
      <c r="A6" s="181" t="s">
        <v>10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2" t="s">
        <v>11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3" t="s">
        <v>12</v>
      </c>
      <c r="CD6" s="183"/>
      <c r="CE6" s="183"/>
      <c r="CF6" s="183"/>
      <c r="CG6" s="183"/>
      <c r="CH6" s="183"/>
      <c r="CL6" s="4" t="s">
        <v>8</v>
      </c>
      <c r="CM6" s="4"/>
      <c r="CO6" s="180" t="s">
        <v>13</v>
      </c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9"/>
      <c r="DE6" s="9"/>
      <c r="DF6" s="10"/>
    </row>
    <row r="7" spans="1:110" ht="12.75" customHeight="1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84" t="s">
        <v>15</v>
      </c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D7" s="185" t="s">
        <v>16</v>
      </c>
      <c r="CE7" s="185"/>
      <c r="CF7" s="185"/>
      <c r="CG7" s="185"/>
      <c r="CH7" s="185"/>
      <c r="CL7" s="4" t="s">
        <v>17</v>
      </c>
      <c r="CM7" s="4"/>
      <c r="CO7" s="174" t="s">
        <v>18</v>
      </c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</row>
    <row r="8" spans="1:110" ht="9.75" customHeight="1">
      <c r="A8" s="1" t="s">
        <v>19</v>
      </c>
      <c r="CM8" s="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</row>
    <row r="9" spans="1:110" ht="11.25" customHeight="1">
      <c r="A9" s="1" t="s">
        <v>20</v>
      </c>
      <c r="CO9" s="175" t="s">
        <v>21</v>
      </c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</row>
    <row r="10" spans="1:110" ht="12" customHeight="1">
      <c r="A10" s="176" t="s">
        <v>22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</row>
    <row r="11" spans="1:107" ht="36.75" customHeight="1">
      <c r="A11" s="177" t="s">
        <v>23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8" t="s">
        <v>24</v>
      </c>
      <c r="AG11" s="178"/>
      <c r="AH11" s="178"/>
      <c r="AI11" s="178"/>
      <c r="AJ11" s="178"/>
      <c r="AK11" s="178"/>
      <c r="AL11" s="178" t="s">
        <v>25</v>
      </c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 t="s">
        <v>26</v>
      </c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 t="s">
        <v>27</v>
      </c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9" t="s">
        <v>28</v>
      </c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</row>
    <row r="12" spans="1:107" ht="11.25">
      <c r="A12" s="171">
        <v>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>
        <v>2</v>
      </c>
      <c r="AG12" s="172"/>
      <c r="AH12" s="172"/>
      <c r="AI12" s="172"/>
      <c r="AJ12" s="172"/>
      <c r="AK12" s="172"/>
      <c r="AL12" s="172">
        <v>3</v>
      </c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>
        <v>4</v>
      </c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>
        <v>5</v>
      </c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3">
        <v>6</v>
      </c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</row>
    <row r="13" spans="1:107" ht="15" customHeight="1">
      <c r="A13" s="166" t="s">
        <v>29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 t="s">
        <v>30</v>
      </c>
      <c r="AG13" s="167"/>
      <c r="AH13" s="167"/>
      <c r="AI13" s="167"/>
      <c r="AJ13" s="167"/>
      <c r="AK13" s="167"/>
      <c r="AL13" s="168" t="s">
        <v>31</v>
      </c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9">
        <f>BB15+BB100</f>
        <v>13458300</v>
      </c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>
        <f>BX15+BX100</f>
        <v>9931811.08</v>
      </c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70">
        <f>BB13-BX13</f>
        <v>3526488.92</v>
      </c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</row>
    <row r="14" spans="1:107" ht="10.5" customHeight="1">
      <c r="A14" s="11"/>
      <c r="B14" s="165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13"/>
      <c r="AG14" s="113"/>
      <c r="AH14" s="113"/>
      <c r="AI14" s="113"/>
      <c r="AJ14" s="113"/>
      <c r="AK14" s="113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</row>
    <row r="15" spans="1:129" ht="12.75" customHeight="1">
      <c r="A15" s="160" t="s">
        <v>33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34" t="s">
        <v>30</v>
      </c>
      <c r="AG15" s="134"/>
      <c r="AH15" s="134"/>
      <c r="AI15" s="134"/>
      <c r="AJ15" s="134"/>
      <c r="AK15" s="134"/>
      <c r="AL15" s="135" t="s">
        <v>34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6">
        <f>BB16+BB30+BB36+BB47+BB67+BB76+BB89+BB94</f>
        <v>10714600</v>
      </c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7">
        <f>BX16+BX30+BX36+BX47+BX67+BX76+BX85+BX94</f>
        <v>7634711.08</v>
      </c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57">
        <f>BB15-BX15</f>
        <v>3079888.92</v>
      </c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Y15" s="15"/>
    </row>
    <row r="16" spans="1:107" ht="11.25">
      <c r="A16" s="159" t="s">
        <v>35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32" t="s">
        <v>30</v>
      </c>
      <c r="AG16" s="132"/>
      <c r="AH16" s="132"/>
      <c r="AI16" s="132"/>
      <c r="AJ16" s="132"/>
      <c r="AK16" s="132"/>
      <c r="AL16" s="123" t="s">
        <v>36</v>
      </c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4">
        <f>BB17</f>
        <v>1570000</v>
      </c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>
        <f>BX17</f>
        <v>1651432.8399999999</v>
      </c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5">
        <f>BB16-BX16</f>
        <v>-81432.83999999985</v>
      </c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</row>
    <row r="17" spans="1:107" ht="11.25">
      <c r="A17" s="159" t="s">
        <v>37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32" t="s">
        <v>30</v>
      </c>
      <c r="AG17" s="132"/>
      <c r="AH17" s="132"/>
      <c r="AI17" s="132"/>
      <c r="AJ17" s="132"/>
      <c r="AK17" s="132"/>
      <c r="AL17" s="162" t="s">
        <v>38</v>
      </c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24">
        <f>BB18</f>
        <v>1570000</v>
      </c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>
        <f>BX18+BX22+BX26</f>
        <v>1651432.8399999999</v>
      </c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5">
        <f>BB17-BX17</f>
        <v>-81432.83999999985</v>
      </c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</row>
    <row r="18" spans="1:107" ht="55.5" customHeight="1">
      <c r="A18" s="158" t="s">
        <v>39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32" t="s">
        <v>30</v>
      </c>
      <c r="AG18" s="132"/>
      <c r="AH18" s="132"/>
      <c r="AI18" s="132"/>
      <c r="AJ18" s="132"/>
      <c r="AK18" s="16"/>
      <c r="AL18" s="123" t="s">
        <v>40</v>
      </c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4">
        <v>1570000</v>
      </c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>
        <f>BX19+BX20</f>
        <v>1640746.3</v>
      </c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5">
        <f>BB18-BX18</f>
        <v>-70746.30000000005</v>
      </c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</row>
    <row r="19" spans="1:107" ht="66.75" customHeight="1">
      <c r="A19" s="119" t="s">
        <v>41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3" t="s">
        <v>30</v>
      </c>
      <c r="AG19" s="113"/>
      <c r="AH19" s="113"/>
      <c r="AI19" s="113"/>
      <c r="AJ19" s="113"/>
      <c r="AK19" s="18"/>
      <c r="AL19" s="120" t="s">
        <v>42</v>
      </c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18" t="s">
        <v>43</v>
      </c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>
        <v>1638889.19</v>
      </c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5">
        <f>-BX19</f>
        <v>-1638889.19</v>
      </c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</row>
    <row r="20" spans="1:107" ht="54.75" customHeight="1">
      <c r="A20" s="119" t="s">
        <v>44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3" t="s">
        <v>30</v>
      </c>
      <c r="AG20" s="113"/>
      <c r="AH20" s="113"/>
      <c r="AI20" s="113"/>
      <c r="AJ20" s="113"/>
      <c r="AK20" s="18"/>
      <c r="AL20" s="120" t="s">
        <v>45</v>
      </c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18" t="s">
        <v>43</v>
      </c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>
        <v>1857.11</v>
      </c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5">
        <f>-BX20</f>
        <v>-1857.11</v>
      </c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</row>
    <row r="21" spans="1:107" ht="66" customHeight="1">
      <c r="A21" s="119" t="s">
        <v>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3" t="s">
        <v>30</v>
      </c>
      <c r="AG21" s="113"/>
      <c r="AH21" s="113"/>
      <c r="AI21" s="113"/>
      <c r="AJ21" s="113"/>
      <c r="AK21" s="18"/>
      <c r="AL21" s="120" t="s">
        <v>47</v>
      </c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18" t="s">
        <v>43</v>
      </c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 t="s">
        <v>43</v>
      </c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5" t="s">
        <v>43</v>
      </c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</row>
    <row r="22" spans="1:107" ht="78" customHeight="1">
      <c r="A22" s="163" t="s">
        <v>48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28" t="s">
        <v>30</v>
      </c>
      <c r="AG22" s="128"/>
      <c r="AH22" s="128"/>
      <c r="AI22" s="128"/>
      <c r="AJ22" s="128"/>
      <c r="AK22" s="128"/>
      <c r="AL22" s="164" t="s">
        <v>49</v>
      </c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30" t="s">
        <v>43</v>
      </c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>
        <f>BX23+BX24+BX25</f>
        <v>-551.34</v>
      </c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1">
        <f>-BX22</f>
        <v>551.34</v>
      </c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</row>
    <row r="23" spans="1:107" ht="89.25" customHeight="1">
      <c r="A23" s="119" t="s">
        <v>50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3" t="s">
        <v>30</v>
      </c>
      <c r="AG23" s="113"/>
      <c r="AH23" s="113"/>
      <c r="AI23" s="113"/>
      <c r="AJ23" s="113"/>
      <c r="AK23" s="113"/>
      <c r="AL23" s="120" t="s">
        <v>51</v>
      </c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18" t="s">
        <v>43</v>
      </c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>
        <v>-866.37</v>
      </c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5">
        <f>-BX23</f>
        <v>866.37</v>
      </c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</row>
    <row r="24" spans="1:107" ht="81.75" customHeight="1">
      <c r="A24" s="119" t="s">
        <v>52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3" t="s">
        <v>30</v>
      </c>
      <c r="AG24" s="113"/>
      <c r="AH24" s="113"/>
      <c r="AI24" s="113"/>
      <c r="AJ24" s="113"/>
      <c r="AK24" s="12"/>
      <c r="AL24" s="120" t="s">
        <v>53</v>
      </c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18" t="s">
        <v>43</v>
      </c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>
        <v>15.03</v>
      </c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5">
        <v>-15.03</v>
      </c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</row>
    <row r="25" spans="1:107" ht="89.25" customHeight="1">
      <c r="A25" s="119" t="s">
        <v>54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3" t="s">
        <v>30</v>
      </c>
      <c r="AG25" s="113"/>
      <c r="AH25" s="113"/>
      <c r="AI25" s="113"/>
      <c r="AJ25" s="113"/>
      <c r="AK25" s="12"/>
      <c r="AL25" s="120" t="s">
        <v>55</v>
      </c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18" t="s">
        <v>43</v>
      </c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>
        <v>300</v>
      </c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5">
        <v>-300</v>
      </c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</row>
    <row r="26" spans="1:107" ht="35.25" customHeight="1">
      <c r="A26" s="163" t="s">
        <v>56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28" t="s">
        <v>30</v>
      </c>
      <c r="AG26" s="128"/>
      <c r="AH26" s="128"/>
      <c r="AI26" s="128"/>
      <c r="AJ26" s="128"/>
      <c r="AK26" s="18"/>
      <c r="AL26" s="164" t="s">
        <v>57</v>
      </c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30" t="s">
        <v>43</v>
      </c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>
        <f>BX27+BX28</f>
        <v>11237.88</v>
      </c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1">
        <f>-BX26</f>
        <v>-11237.88</v>
      </c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</row>
    <row r="27" spans="1:107" ht="45.75" customHeight="1">
      <c r="A27" s="119" t="s">
        <v>58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3" t="s">
        <v>30</v>
      </c>
      <c r="AG27" s="113"/>
      <c r="AH27" s="113"/>
      <c r="AI27" s="113"/>
      <c r="AJ27" s="113"/>
      <c r="AK27" s="12"/>
      <c r="AL27" s="120" t="s">
        <v>59</v>
      </c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18" t="s">
        <v>43</v>
      </c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>
        <v>11221.5</v>
      </c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5">
        <f>-BX27</f>
        <v>-11221.5</v>
      </c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</row>
    <row r="28" spans="1:107" ht="33" customHeight="1">
      <c r="A28" s="119" t="s">
        <v>60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3" t="s">
        <v>61</v>
      </c>
      <c r="AG28" s="113"/>
      <c r="AH28" s="113"/>
      <c r="AI28" s="113"/>
      <c r="AJ28" s="113"/>
      <c r="AK28" s="12"/>
      <c r="AL28" s="120" t="s">
        <v>62</v>
      </c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18" t="s">
        <v>43</v>
      </c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>
        <v>16.38</v>
      </c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5">
        <v>-16.38</v>
      </c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</row>
    <row r="29" spans="1:107" ht="0.75" customHeight="1" hidden="1">
      <c r="A29" s="119" t="s">
        <v>63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3" t="s">
        <v>64</v>
      </c>
      <c r="AG29" s="113"/>
      <c r="AH29" s="113"/>
      <c r="AI29" s="113"/>
      <c r="AJ29" s="113"/>
      <c r="AK29" s="113"/>
      <c r="AL29" s="120" t="s">
        <v>65</v>
      </c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18" t="s">
        <v>43</v>
      </c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 t="s">
        <v>43</v>
      </c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5" t="s">
        <v>43</v>
      </c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</row>
    <row r="30" spans="1:107" ht="26.25" customHeight="1">
      <c r="A30" s="121" t="s">
        <v>66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32" t="s">
        <v>30</v>
      </c>
      <c r="AG30" s="132"/>
      <c r="AH30" s="132"/>
      <c r="AI30" s="132"/>
      <c r="AJ30" s="132"/>
      <c r="AK30" s="132"/>
      <c r="AL30" s="123" t="s">
        <v>67</v>
      </c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4">
        <f>BB31</f>
        <v>2102500</v>
      </c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>
        <f>BX31</f>
        <v>1959108.31</v>
      </c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5">
        <f aca="true" t="shared" si="0" ref="CN30:CN36">BB30-BX30</f>
        <v>143391.68999999994</v>
      </c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</row>
    <row r="31" spans="1:107" ht="24" customHeight="1">
      <c r="A31" s="121" t="s">
        <v>68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32" t="s">
        <v>30</v>
      </c>
      <c r="AG31" s="132"/>
      <c r="AH31" s="132"/>
      <c r="AI31" s="132"/>
      <c r="AJ31" s="132"/>
      <c r="AK31" s="132"/>
      <c r="AL31" s="162" t="s">
        <v>69</v>
      </c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24">
        <f>BB32+BB33+BB34</f>
        <v>2102500</v>
      </c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>
        <f>BX32+BX33+BX34+BX35</f>
        <v>1959108.31</v>
      </c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5">
        <f t="shared" si="0"/>
        <v>143391.68999999994</v>
      </c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</row>
    <row r="32" spans="1:107" ht="46.5" customHeight="1">
      <c r="A32" s="161" t="s">
        <v>70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13" t="s">
        <v>30</v>
      </c>
      <c r="AG32" s="113"/>
      <c r="AH32" s="113"/>
      <c r="AI32" s="113"/>
      <c r="AJ32" s="113"/>
      <c r="AK32" s="12"/>
      <c r="AL32" s="120" t="s">
        <v>71</v>
      </c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9"/>
      <c r="BA32" s="19"/>
      <c r="BB32" s="118">
        <v>732900</v>
      </c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7"/>
      <c r="BT32" s="17"/>
      <c r="BU32" s="17"/>
      <c r="BV32" s="17"/>
      <c r="BW32" s="17"/>
      <c r="BX32" s="118">
        <v>664370.88</v>
      </c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5">
        <f t="shared" si="0"/>
        <v>68529.12</v>
      </c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</row>
    <row r="33" spans="1:107" ht="56.25" customHeight="1">
      <c r="A33" s="161" t="s">
        <v>72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13" t="s">
        <v>30</v>
      </c>
      <c r="AG33" s="113"/>
      <c r="AH33" s="113"/>
      <c r="AI33" s="113"/>
      <c r="AJ33" s="113"/>
      <c r="AK33" s="18"/>
      <c r="AL33" s="120" t="s">
        <v>73</v>
      </c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9"/>
      <c r="BA33" s="19"/>
      <c r="BB33" s="118">
        <v>14800</v>
      </c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3"/>
      <c r="BT33" s="13"/>
      <c r="BU33" s="13"/>
      <c r="BV33" s="13"/>
      <c r="BW33" s="13"/>
      <c r="BX33" s="118">
        <v>10462.17</v>
      </c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5">
        <f t="shared" si="0"/>
        <v>4337.83</v>
      </c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</row>
    <row r="34" spans="1:107" ht="48.75" customHeight="1">
      <c r="A34" s="161" t="s">
        <v>74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13" t="s">
        <v>30</v>
      </c>
      <c r="AG34" s="113"/>
      <c r="AH34" s="113"/>
      <c r="AI34" s="113"/>
      <c r="AJ34" s="113"/>
      <c r="AK34" s="18"/>
      <c r="AL34" s="120" t="s">
        <v>75</v>
      </c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9"/>
      <c r="BA34" s="19"/>
      <c r="BB34" s="118">
        <v>1354800</v>
      </c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3"/>
      <c r="BT34" s="13"/>
      <c r="BU34" s="13"/>
      <c r="BV34" s="13"/>
      <c r="BW34" s="13"/>
      <c r="BX34" s="118">
        <v>1379226.46</v>
      </c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5">
        <f t="shared" si="0"/>
        <v>-24426.459999999963</v>
      </c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</row>
    <row r="35" spans="1:107" ht="47.25" customHeight="1">
      <c r="A35" s="161" t="s">
        <v>76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13" t="s">
        <v>30</v>
      </c>
      <c r="AG35" s="113"/>
      <c r="AH35" s="113"/>
      <c r="AI35" s="113"/>
      <c r="AJ35" s="113"/>
      <c r="AK35" s="18"/>
      <c r="AL35" s="120" t="s">
        <v>77</v>
      </c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9"/>
      <c r="BA35" s="19"/>
      <c r="BB35" s="118" t="s">
        <v>43</v>
      </c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3"/>
      <c r="BT35" s="13"/>
      <c r="BU35" s="13"/>
      <c r="BV35" s="13"/>
      <c r="BW35" s="13"/>
      <c r="BX35" s="118">
        <v>-94951.2</v>
      </c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5">
        <f>-BX35</f>
        <v>94951.2</v>
      </c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</row>
    <row r="36" spans="1:107" ht="12.75" customHeight="1">
      <c r="A36" s="160" t="s">
        <v>78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34" t="s">
        <v>30</v>
      </c>
      <c r="AG36" s="134"/>
      <c r="AH36" s="134"/>
      <c r="AI36" s="134"/>
      <c r="AJ36" s="134"/>
      <c r="AK36" s="134"/>
      <c r="AL36" s="135" t="s">
        <v>79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>
        <f>BB37</f>
        <v>900000</v>
      </c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>
        <f>BX37</f>
        <v>1025298.72</v>
      </c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57">
        <f t="shared" si="0"/>
        <v>-125298.71999999997</v>
      </c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</row>
    <row r="37" spans="1:107" ht="14.25" customHeight="1">
      <c r="A37" s="159" t="s">
        <v>80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32" t="s">
        <v>30</v>
      </c>
      <c r="AG37" s="132"/>
      <c r="AH37" s="132"/>
      <c r="AI37" s="132"/>
      <c r="AJ37" s="132"/>
      <c r="AK37" s="16"/>
      <c r="AL37" s="140" t="s">
        <v>81</v>
      </c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20"/>
      <c r="BA37" s="21"/>
      <c r="BB37" s="141">
        <f>BB38</f>
        <v>900000</v>
      </c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22"/>
      <c r="BT37" s="22"/>
      <c r="BU37" s="22"/>
      <c r="BV37" s="22"/>
      <c r="BW37" s="23"/>
      <c r="BX37" s="124">
        <f>BX38</f>
        <v>1025298.72</v>
      </c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5">
        <f>BB37-BX37</f>
        <v>-125298.71999999997</v>
      </c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</row>
    <row r="38" spans="1:107" ht="15" customHeight="1">
      <c r="A38" s="159" t="s">
        <v>80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32" t="s">
        <v>30</v>
      </c>
      <c r="AG38" s="132"/>
      <c r="AH38" s="132"/>
      <c r="AI38" s="132"/>
      <c r="AJ38" s="132"/>
      <c r="AK38" s="16"/>
      <c r="AL38" s="123" t="s">
        <v>82</v>
      </c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4">
        <v>900000</v>
      </c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>
        <f>+BX39+BX40+BX41</f>
        <v>1025298.72</v>
      </c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5">
        <f>BB38-BX38</f>
        <v>-125298.71999999997</v>
      </c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</row>
    <row r="39" spans="1:107" ht="32.25" customHeight="1">
      <c r="A39" s="153" t="s">
        <v>83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13" t="s">
        <v>30</v>
      </c>
      <c r="AG39" s="113"/>
      <c r="AH39" s="113"/>
      <c r="AI39" s="113"/>
      <c r="AJ39" s="113"/>
      <c r="AK39" s="12"/>
      <c r="AL39" s="120" t="s">
        <v>84</v>
      </c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18" t="s">
        <v>43</v>
      </c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>
        <v>1017636.34</v>
      </c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5">
        <f>-BX39</f>
        <v>-1017636.34</v>
      </c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</row>
    <row r="40" spans="1:107" ht="21.75" customHeight="1">
      <c r="A40" s="119" t="s">
        <v>85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3" t="s">
        <v>30</v>
      </c>
      <c r="AG40" s="113"/>
      <c r="AH40" s="113"/>
      <c r="AI40" s="113"/>
      <c r="AJ40" s="113"/>
      <c r="AK40" s="12"/>
      <c r="AL40" s="120" t="s">
        <v>86</v>
      </c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18" t="s">
        <v>43</v>
      </c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>
        <v>4241.28</v>
      </c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5">
        <f>-BX40</f>
        <v>-4241.28</v>
      </c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</row>
    <row r="41" spans="1:107" ht="34.5" customHeight="1">
      <c r="A41" s="119" t="s">
        <v>87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3" t="s">
        <v>30</v>
      </c>
      <c r="AG41" s="113"/>
      <c r="AH41" s="113"/>
      <c r="AI41" s="113"/>
      <c r="AJ41" s="113"/>
      <c r="AK41" s="12"/>
      <c r="AL41" s="120" t="s">
        <v>88</v>
      </c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18" t="s">
        <v>43</v>
      </c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>
        <v>3421.1</v>
      </c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5">
        <v>-3421.1</v>
      </c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</row>
    <row r="42" spans="1:107" ht="24" customHeight="1" hidden="1">
      <c r="A42" s="121" t="s">
        <v>89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32" t="s">
        <v>30</v>
      </c>
      <c r="AG42" s="132"/>
      <c r="AH42" s="132"/>
      <c r="AI42" s="132"/>
      <c r="AJ42" s="132"/>
      <c r="AK42" s="30"/>
      <c r="AL42" s="140" t="s">
        <v>90</v>
      </c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31"/>
      <c r="BA42" s="32"/>
      <c r="BB42" s="141" t="s">
        <v>43</v>
      </c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22"/>
      <c r="BT42" s="22"/>
      <c r="BU42" s="22"/>
      <c r="BV42" s="22"/>
      <c r="BW42" s="23"/>
      <c r="BX42" s="124" t="s">
        <v>43</v>
      </c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5" t="s">
        <v>43</v>
      </c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</row>
    <row r="43" spans="1:107" ht="26.25" customHeight="1" hidden="1">
      <c r="A43" s="126" t="s">
        <v>91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13" t="s">
        <v>30</v>
      </c>
      <c r="AG43" s="113"/>
      <c r="AH43" s="113"/>
      <c r="AI43" s="113"/>
      <c r="AJ43" s="113"/>
      <c r="AK43" s="12"/>
      <c r="AL43" s="90" t="s">
        <v>92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27"/>
      <c r="BA43" s="25"/>
      <c r="BB43" s="85" t="s">
        <v>43</v>
      </c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28"/>
      <c r="BT43" s="28"/>
      <c r="BU43" s="28"/>
      <c r="BV43" s="28"/>
      <c r="BW43" s="29"/>
      <c r="BX43" s="118" t="s">
        <v>43</v>
      </c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5" t="s">
        <v>43</v>
      </c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</row>
    <row r="44" spans="1:107" ht="24" customHeight="1" hidden="1">
      <c r="A44" s="126" t="s">
        <v>93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13" t="s">
        <v>30</v>
      </c>
      <c r="AG44" s="113"/>
      <c r="AH44" s="113"/>
      <c r="AI44" s="113"/>
      <c r="AJ44" s="113"/>
      <c r="AK44" s="12"/>
      <c r="AL44" s="90" t="s">
        <v>94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27"/>
      <c r="BA44" s="25"/>
      <c r="BB44" s="85" t="s">
        <v>43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28"/>
      <c r="BT44" s="28"/>
      <c r="BU44" s="28"/>
      <c r="BV44" s="28"/>
      <c r="BW44" s="29"/>
      <c r="BX44" s="118" t="s">
        <v>43</v>
      </c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5" t="s">
        <v>43</v>
      </c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</row>
    <row r="45" spans="1:107" ht="23.25" customHeight="1" hidden="1">
      <c r="A45" s="126" t="s">
        <v>95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13" t="s">
        <v>30</v>
      </c>
      <c r="AG45" s="113"/>
      <c r="AH45" s="113"/>
      <c r="AI45" s="113"/>
      <c r="AJ45" s="113"/>
      <c r="AK45" s="12"/>
      <c r="AL45" s="90" t="s">
        <v>96</v>
      </c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27"/>
      <c r="BA45" s="25"/>
      <c r="BB45" s="85" t="s">
        <v>43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28"/>
      <c r="BT45" s="28"/>
      <c r="BU45" s="28"/>
      <c r="BV45" s="28"/>
      <c r="BW45" s="29"/>
      <c r="BX45" s="118" t="s">
        <v>43</v>
      </c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5" t="s">
        <v>43</v>
      </c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</row>
    <row r="46" spans="1:107" ht="14.25" customHeight="1" hidden="1">
      <c r="A46" s="126" t="s">
        <v>89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13" t="s">
        <v>30</v>
      </c>
      <c r="AG46" s="113"/>
      <c r="AH46" s="113"/>
      <c r="AI46" s="113"/>
      <c r="AJ46" s="113"/>
      <c r="AK46" s="12"/>
      <c r="AL46" s="90" t="s">
        <v>97</v>
      </c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27"/>
      <c r="BA46" s="25"/>
      <c r="BB46" s="85" t="s">
        <v>43</v>
      </c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28"/>
      <c r="BT46" s="28"/>
      <c r="BU46" s="28"/>
      <c r="BV46" s="28"/>
      <c r="BW46" s="29"/>
      <c r="BX46" s="118" t="s">
        <v>43</v>
      </c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5" t="s">
        <v>43</v>
      </c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</row>
    <row r="47" spans="1:107" ht="12.75" customHeight="1">
      <c r="A47" s="160" t="s">
        <v>98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34" t="s">
        <v>30</v>
      </c>
      <c r="AG47" s="134"/>
      <c r="AH47" s="134"/>
      <c r="AI47" s="134"/>
      <c r="AJ47" s="134"/>
      <c r="AK47" s="134"/>
      <c r="AL47" s="135" t="s">
        <v>99</v>
      </c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6">
        <f>BB48+BB54</f>
        <v>5857700</v>
      </c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>
        <f>BX48+BX54</f>
        <v>2776999.7199999997</v>
      </c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57">
        <f>BB47-BX47</f>
        <v>3080700.2800000003</v>
      </c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  <c r="DB47" s="157"/>
      <c r="DC47" s="157"/>
    </row>
    <row r="48" spans="1:107" ht="15.75" customHeight="1">
      <c r="A48" s="159" t="s">
        <v>100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32" t="s">
        <v>30</v>
      </c>
      <c r="AG48" s="132"/>
      <c r="AH48" s="132"/>
      <c r="AI48" s="132"/>
      <c r="AJ48" s="132"/>
      <c r="AK48" s="132"/>
      <c r="AL48" s="123" t="s">
        <v>101</v>
      </c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4">
        <f>BB49</f>
        <v>263800</v>
      </c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>
        <f>BX49</f>
        <v>83312.73999999999</v>
      </c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5">
        <f>BB48-BX48</f>
        <v>180487.26</v>
      </c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</row>
    <row r="49" spans="1:107" ht="36.75" customHeight="1">
      <c r="A49" s="139" t="s">
        <v>102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2" t="s">
        <v>30</v>
      </c>
      <c r="AG49" s="132"/>
      <c r="AH49" s="132"/>
      <c r="AI49" s="132"/>
      <c r="AJ49" s="132"/>
      <c r="AK49" s="132"/>
      <c r="AL49" s="123" t="s">
        <v>103</v>
      </c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4">
        <v>263800</v>
      </c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>
        <f>BX50+BX51</f>
        <v>83312.73999999999</v>
      </c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5">
        <f>BB49-BX49</f>
        <v>180487.26</v>
      </c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</row>
    <row r="50" spans="1:107" ht="57.75" customHeight="1">
      <c r="A50" s="95" t="s">
        <v>104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113" t="s">
        <v>30</v>
      </c>
      <c r="AG50" s="113"/>
      <c r="AH50" s="113"/>
      <c r="AI50" s="113"/>
      <c r="AJ50" s="113"/>
      <c r="AK50" s="113"/>
      <c r="AL50" s="120" t="s">
        <v>105</v>
      </c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18" t="s">
        <v>43</v>
      </c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>
        <v>82355.79</v>
      </c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5">
        <f>-BX50</f>
        <v>-82355.79</v>
      </c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</row>
    <row r="51" spans="1:107" ht="37.5" customHeight="1">
      <c r="A51" s="95" t="s">
        <v>106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113" t="s">
        <v>30</v>
      </c>
      <c r="AG51" s="113"/>
      <c r="AH51" s="113"/>
      <c r="AI51" s="113"/>
      <c r="AJ51" s="113"/>
      <c r="AK51" s="12"/>
      <c r="AL51" s="120" t="s">
        <v>107</v>
      </c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18" t="s">
        <v>43</v>
      </c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>
        <v>956.95</v>
      </c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5">
        <f>-BX51</f>
        <v>-956.95</v>
      </c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</row>
    <row r="52" spans="1:107" ht="54.75" customHeight="1">
      <c r="A52" s="95" t="s">
        <v>108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113" t="s">
        <v>30</v>
      </c>
      <c r="AG52" s="113"/>
      <c r="AH52" s="113"/>
      <c r="AI52" s="113"/>
      <c r="AJ52" s="113"/>
      <c r="AK52" s="12"/>
      <c r="AL52" s="90" t="s">
        <v>109</v>
      </c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27"/>
      <c r="BA52" s="25"/>
      <c r="BB52" s="85" t="s">
        <v>43</v>
      </c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28"/>
      <c r="BT52" s="28"/>
      <c r="BU52" s="28"/>
      <c r="BV52" s="28"/>
      <c r="BW52" s="29"/>
      <c r="BX52" s="118" t="s">
        <v>43</v>
      </c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5" t="s">
        <v>43</v>
      </c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</row>
    <row r="53" spans="1:107" ht="34.5" customHeight="1">
      <c r="A53" s="95" t="s">
        <v>110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113" t="s">
        <v>111</v>
      </c>
      <c r="AG53" s="113"/>
      <c r="AH53" s="113"/>
      <c r="AI53" s="113"/>
      <c r="AJ53" s="113"/>
      <c r="AK53" s="12"/>
      <c r="AL53" s="120" t="s">
        <v>112</v>
      </c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18" t="s">
        <v>43</v>
      </c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 t="s">
        <v>43</v>
      </c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5" t="s">
        <v>43</v>
      </c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</row>
    <row r="54" spans="1:107" ht="15" customHeight="1">
      <c r="A54" s="159" t="s">
        <v>113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32" t="s">
        <v>30</v>
      </c>
      <c r="AG54" s="132"/>
      <c r="AH54" s="132"/>
      <c r="AI54" s="132"/>
      <c r="AJ54" s="132"/>
      <c r="AK54" s="132"/>
      <c r="AL54" s="123" t="s">
        <v>114</v>
      </c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4">
        <f>BB55+BB61</f>
        <v>5593900</v>
      </c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>
        <f>BX55+BX61</f>
        <v>2693686.98</v>
      </c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5">
        <f>BB54-BX54</f>
        <v>2900213.02</v>
      </c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</row>
    <row r="55" spans="1:107" ht="13.5" customHeight="1">
      <c r="A55" s="158" t="s">
        <v>115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32" t="s">
        <v>30</v>
      </c>
      <c r="AG55" s="132"/>
      <c r="AH55" s="132"/>
      <c r="AI55" s="132"/>
      <c r="AJ55" s="132"/>
      <c r="AK55" s="16"/>
      <c r="AL55" s="123" t="s">
        <v>116</v>
      </c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4">
        <f>BB56</f>
        <v>1810000</v>
      </c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>
        <f>BX56</f>
        <v>1451000.51</v>
      </c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5">
        <f>BB55-BX55</f>
        <v>358999.49</v>
      </c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</row>
    <row r="56" spans="1:107" ht="27" customHeight="1">
      <c r="A56" s="158" t="s">
        <v>117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32" t="s">
        <v>30</v>
      </c>
      <c r="AG56" s="132"/>
      <c r="AH56" s="132"/>
      <c r="AI56" s="132"/>
      <c r="AJ56" s="132"/>
      <c r="AK56" s="132"/>
      <c r="AL56" s="123" t="s">
        <v>118</v>
      </c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4">
        <v>1810000</v>
      </c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>
        <f>BX57+BX58</f>
        <v>1451000.51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5">
        <f>BB56-BX56</f>
        <v>358999.49</v>
      </c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</row>
    <row r="57" spans="1:107" ht="44.25" customHeight="1">
      <c r="A57" s="119" t="s">
        <v>119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3" t="s">
        <v>30</v>
      </c>
      <c r="AG57" s="113"/>
      <c r="AH57" s="113"/>
      <c r="AI57" s="113"/>
      <c r="AJ57" s="113"/>
      <c r="AK57" s="113"/>
      <c r="AL57" s="120" t="s">
        <v>120</v>
      </c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18" t="s">
        <v>43</v>
      </c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>
        <v>1450299.23</v>
      </c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5">
        <f>-BX57</f>
        <v>-1450299.23</v>
      </c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</row>
    <row r="58" spans="1:107" ht="33" customHeight="1">
      <c r="A58" s="119" t="s">
        <v>121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3" t="s">
        <v>30</v>
      </c>
      <c r="AG58" s="113"/>
      <c r="AH58" s="113"/>
      <c r="AI58" s="113"/>
      <c r="AJ58" s="113"/>
      <c r="AK58" s="12"/>
      <c r="AL58" s="120" t="s">
        <v>122</v>
      </c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18" t="s">
        <v>43</v>
      </c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>
        <v>701.28</v>
      </c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5">
        <f>-BX58</f>
        <v>-701.28</v>
      </c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</row>
    <row r="59" spans="1:107" ht="48.75" customHeight="1">
      <c r="A59" s="119" t="s">
        <v>123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3" t="s">
        <v>30</v>
      </c>
      <c r="AG59" s="113"/>
      <c r="AH59" s="113"/>
      <c r="AI59" s="113"/>
      <c r="AJ59" s="113"/>
      <c r="AK59" s="12"/>
      <c r="AL59" s="120" t="s">
        <v>124</v>
      </c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18" t="s">
        <v>43</v>
      </c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 t="s">
        <v>43</v>
      </c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5" t="s">
        <v>43</v>
      </c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</row>
    <row r="60" spans="1:107" ht="22.5" customHeight="1">
      <c r="A60" s="119" t="s">
        <v>125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3" t="s">
        <v>30</v>
      </c>
      <c r="AG60" s="113"/>
      <c r="AH60" s="113"/>
      <c r="AI60" s="113"/>
      <c r="AJ60" s="113"/>
      <c r="AK60" s="12"/>
      <c r="AL60" s="120" t="s">
        <v>126</v>
      </c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18" t="s">
        <v>43</v>
      </c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 t="s">
        <v>43</v>
      </c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5" t="s">
        <v>43</v>
      </c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</row>
    <row r="61" spans="1:107" ht="15" customHeight="1">
      <c r="A61" s="158" t="s">
        <v>127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22" t="s">
        <v>30</v>
      </c>
      <c r="AG61" s="122"/>
      <c r="AH61" s="122"/>
      <c r="AI61" s="122"/>
      <c r="AJ61" s="122"/>
      <c r="AK61" s="33"/>
      <c r="AL61" s="123" t="s">
        <v>128</v>
      </c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4">
        <f>BB62</f>
        <v>3783900</v>
      </c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>
        <f>BX62</f>
        <v>1242686.47</v>
      </c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5">
        <f>BB61-BX61</f>
        <v>2541213.5300000003</v>
      </c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</row>
    <row r="62" spans="1:107" ht="26.25" customHeight="1">
      <c r="A62" s="158" t="s">
        <v>129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32" t="s">
        <v>30</v>
      </c>
      <c r="AG62" s="132"/>
      <c r="AH62" s="132"/>
      <c r="AI62" s="132"/>
      <c r="AJ62" s="132"/>
      <c r="AK62" s="132"/>
      <c r="AL62" s="123" t="s">
        <v>130</v>
      </c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4">
        <v>3783900</v>
      </c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>
        <f>BX63+BX64+BX65+BX66</f>
        <v>1242686.47</v>
      </c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5">
        <f>BB62-BX62</f>
        <v>2541213.5300000003</v>
      </c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</row>
    <row r="63" spans="1:107" ht="43.5" customHeight="1">
      <c r="A63" s="119" t="s">
        <v>131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3" t="s">
        <v>30</v>
      </c>
      <c r="AG63" s="113"/>
      <c r="AH63" s="113"/>
      <c r="AI63" s="113"/>
      <c r="AJ63" s="113"/>
      <c r="AK63" s="113"/>
      <c r="AL63" s="120" t="s">
        <v>132</v>
      </c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18" t="s">
        <v>43</v>
      </c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>
        <v>1229110.78</v>
      </c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5">
        <f>-BX63</f>
        <v>-1229110.78</v>
      </c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</row>
    <row r="64" spans="1:107" ht="33" customHeight="1">
      <c r="A64" s="119" t="s">
        <v>133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3" t="s">
        <v>30</v>
      </c>
      <c r="AG64" s="113"/>
      <c r="AH64" s="113"/>
      <c r="AI64" s="113"/>
      <c r="AJ64" s="113"/>
      <c r="AK64" s="12"/>
      <c r="AL64" s="120" t="s">
        <v>134</v>
      </c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18" t="s">
        <v>43</v>
      </c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>
        <v>13024.97</v>
      </c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5">
        <f>-BX64</f>
        <v>-13024.97</v>
      </c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</row>
    <row r="65" spans="1:107" ht="46.5" customHeight="1">
      <c r="A65" s="119" t="s">
        <v>135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3" t="s">
        <v>30</v>
      </c>
      <c r="AG65" s="113"/>
      <c r="AH65" s="113"/>
      <c r="AI65" s="113"/>
      <c r="AJ65" s="113"/>
      <c r="AK65" s="12"/>
      <c r="AL65" s="90" t="s">
        <v>136</v>
      </c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27"/>
      <c r="BA65" s="25"/>
      <c r="BB65" s="85" t="s">
        <v>43</v>
      </c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28"/>
      <c r="BT65" s="28"/>
      <c r="BU65" s="28"/>
      <c r="BV65" s="28"/>
      <c r="BW65" s="29"/>
      <c r="BX65" s="118">
        <v>513.8</v>
      </c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5">
        <f>-BX65</f>
        <v>-513.8</v>
      </c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</row>
    <row r="66" spans="1:107" ht="26.25" customHeight="1">
      <c r="A66" s="119" t="s">
        <v>137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3" t="s">
        <v>30</v>
      </c>
      <c r="AG66" s="113"/>
      <c r="AH66" s="113"/>
      <c r="AI66" s="113"/>
      <c r="AJ66" s="113"/>
      <c r="AK66" s="12"/>
      <c r="AL66" s="90" t="s">
        <v>138</v>
      </c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25"/>
      <c r="BB66" s="118" t="s">
        <v>43</v>
      </c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>
        <v>36.92</v>
      </c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5">
        <v>-36.92</v>
      </c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</row>
    <row r="67" spans="1:107" ht="14.25" customHeight="1">
      <c r="A67" s="142" t="s">
        <v>139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34" t="s">
        <v>30</v>
      </c>
      <c r="AG67" s="134"/>
      <c r="AH67" s="134"/>
      <c r="AI67" s="134"/>
      <c r="AJ67" s="134"/>
      <c r="AK67" s="134"/>
      <c r="AL67" s="135" t="s">
        <v>140</v>
      </c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>
        <f>BB68</f>
        <v>38500</v>
      </c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>
        <f>BX68</f>
        <v>104600</v>
      </c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57">
        <f>BB67-BX67</f>
        <v>-66100</v>
      </c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</row>
    <row r="68" spans="1:107" s="11" customFormat="1" ht="34.5" customHeight="1">
      <c r="A68" s="139" t="s">
        <v>141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2" t="s">
        <v>30</v>
      </c>
      <c r="AG68" s="132"/>
      <c r="AH68" s="132"/>
      <c r="AI68" s="132"/>
      <c r="AJ68" s="132"/>
      <c r="AK68" s="16"/>
      <c r="AL68" s="123" t="s">
        <v>142</v>
      </c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4">
        <f>BB69</f>
        <v>38500</v>
      </c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>
        <f>BX69</f>
        <v>104600</v>
      </c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5">
        <f>BB68-BX68</f>
        <v>-66100</v>
      </c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</row>
    <row r="69" spans="1:107" s="11" customFormat="1" ht="47.25" customHeight="1">
      <c r="A69" s="95" t="s">
        <v>143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113" t="s">
        <v>30</v>
      </c>
      <c r="AG69" s="113"/>
      <c r="AH69" s="113"/>
      <c r="AI69" s="113"/>
      <c r="AJ69" s="113"/>
      <c r="AK69" s="113"/>
      <c r="AL69" s="120" t="s">
        <v>144</v>
      </c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18">
        <f>BB70</f>
        <v>38500</v>
      </c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>
        <f>BX70</f>
        <v>104600</v>
      </c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5">
        <f>BB69-BX69</f>
        <v>-66100</v>
      </c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</row>
    <row r="70" spans="1:107" s="11" customFormat="1" ht="45" customHeight="1">
      <c r="A70" s="95" t="s">
        <v>143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113" t="s">
        <v>30</v>
      </c>
      <c r="AG70" s="113"/>
      <c r="AH70" s="113"/>
      <c r="AI70" s="113"/>
      <c r="AJ70" s="113"/>
      <c r="AK70" s="113"/>
      <c r="AL70" s="120" t="s">
        <v>145</v>
      </c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18">
        <v>38500</v>
      </c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>
        <v>104600</v>
      </c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5">
        <f>BB70-BX70</f>
        <v>-66100</v>
      </c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</row>
    <row r="71" spans="1:107" s="11" customFormat="1" ht="24.75" customHeight="1" hidden="1">
      <c r="A71" s="142" t="s">
        <v>146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34" t="s">
        <v>30</v>
      </c>
      <c r="AG71" s="134"/>
      <c r="AH71" s="134"/>
      <c r="AI71" s="134"/>
      <c r="AJ71" s="134"/>
      <c r="AK71" s="14"/>
      <c r="AL71" s="143" t="s">
        <v>147</v>
      </c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34"/>
      <c r="BA71" s="35"/>
      <c r="BB71" s="144" t="s">
        <v>43</v>
      </c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36"/>
      <c r="BT71" s="36"/>
      <c r="BU71" s="36"/>
      <c r="BV71" s="36"/>
      <c r="BW71" s="36"/>
      <c r="BX71" s="136" t="e">
        <f>BX72</f>
        <v>#REF!</v>
      </c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57" t="s">
        <v>43</v>
      </c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</row>
    <row r="72" spans="1:107" s="11" customFormat="1" ht="15" customHeight="1" hidden="1">
      <c r="A72" s="139" t="s">
        <v>148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2" t="s">
        <v>30</v>
      </c>
      <c r="AG72" s="132"/>
      <c r="AH72" s="132"/>
      <c r="AI72" s="132"/>
      <c r="AJ72" s="132"/>
      <c r="AK72" s="16"/>
      <c r="AL72" s="140" t="s">
        <v>149</v>
      </c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20"/>
      <c r="BA72" s="21"/>
      <c r="BB72" s="141" t="s">
        <v>43</v>
      </c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24" t="e">
        <f>BX73</f>
        <v>#REF!</v>
      </c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5" t="s">
        <v>43</v>
      </c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</row>
    <row r="73" spans="1:107" s="11" customFormat="1" ht="15.75" customHeight="1" hidden="1">
      <c r="A73" s="95" t="s">
        <v>150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113" t="s">
        <v>30</v>
      </c>
      <c r="AG73" s="113"/>
      <c r="AH73" s="113"/>
      <c r="AI73" s="113"/>
      <c r="AJ73" s="113"/>
      <c r="AK73" s="12"/>
      <c r="AL73" s="90" t="s">
        <v>151</v>
      </c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27"/>
      <c r="BA73" s="25"/>
      <c r="BB73" s="85" t="s">
        <v>43</v>
      </c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118" t="e">
        <f>BX74</f>
        <v>#REF!</v>
      </c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5" t="s">
        <v>43</v>
      </c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</row>
    <row r="74" spans="1:107" s="11" customFormat="1" ht="24.75" customHeight="1" hidden="1">
      <c r="A74" s="95" t="s">
        <v>152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113" t="s">
        <v>30</v>
      </c>
      <c r="AG74" s="113"/>
      <c r="AH74" s="113"/>
      <c r="AI74" s="113"/>
      <c r="AJ74" s="113"/>
      <c r="AK74" s="12"/>
      <c r="AL74" s="90" t="s">
        <v>153</v>
      </c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27"/>
      <c r="BA74" s="25"/>
      <c r="BB74" s="85" t="s">
        <v>43</v>
      </c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28"/>
      <c r="BT74" s="28"/>
      <c r="BU74" s="28"/>
      <c r="BV74" s="28"/>
      <c r="BW74" s="28"/>
      <c r="BX74" s="118" t="e">
        <f>BX75</f>
        <v>#REF!</v>
      </c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5" t="s">
        <v>43</v>
      </c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</row>
    <row r="75" spans="1:107" s="11" customFormat="1" ht="24.75" customHeight="1" hidden="1">
      <c r="A75" s="95" t="s">
        <v>154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113" t="s">
        <v>30</v>
      </c>
      <c r="AG75" s="113"/>
      <c r="AH75" s="113"/>
      <c r="AI75" s="113"/>
      <c r="AJ75" s="113"/>
      <c r="AK75" s="12"/>
      <c r="AL75" s="90" t="s">
        <v>155</v>
      </c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27"/>
      <c r="BA75" s="25"/>
      <c r="BB75" s="85" t="s">
        <v>43</v>
      </c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28"/>
      <c r="BT75" s="28"/>
      <c r="BU75" s="28"/>
      <c r="BV75" s="28"/>
      <c r="BW75" s="28"/>
      <c r="BX75" s="118" t="e">
        <f>#REF!</f>
        <v>#REF!</v>
      </c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5" t="s">
        <v>43</v>
      </c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</row>
    <row r="76" spans="1:107" ht="24" customHeight="1">
      <c r="A76" s="142" t="s">
        <v>156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34" t="s">
        <v>30</v>
      </c>
      <c r="AG76" s="134"/>
      <c r="AH76" s="134"/>
      <c r="AI76" s="134"/>
      <c r="AJ76" s="134"/>
      <c r="AK76" s="14"/>
      <c r="AL76" s="135" t="s">
        <v>157</v>
      </c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6">
        <f>BB77+BB82</f>
        <v>121000</v>
      </c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7">
        <f>BX80+BX82</f>
        <v>115852.73</v>
      </c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57">
        <f>BB76-BX76</f>
        <v>5147.270000000004</v>
      </c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  <c r="DB76" s="157"/>
      <c r="DC76" s="157"/>
    </row>
    <row r="77" spans="1:132" ht="59.25" customHeight="1">
      <c r="A77" s="156" t="s">
        <v>158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32" t="s">
        <v>30</v>
      </c>
      <c r="AG77" s="132"/>
      <c r="AH77" s="132"/>
      <c r="AI77" s="132"/>
      <c r="AJ77" s="132"/>
      <c r="AK77" s="132"/>
      <c r="AL77" s="123" t="s">
        <v>159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4">
        <f>BB80</f>
        <v>91000</v>
      </c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>
        <f>BX80</f>
        <v>70999.56</v>
      </c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5">
        <f>BB77-BX77</f>
        <v>20000.440000000002</v>
      </c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EB77" s="37"/>
    </row>
    <row r="78" spans="1:130" ht="49.5" customHeight="1" hidden="1">
      <c r="A78" s="145" t="s">
        <v>160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22" t="s">
        <v>30</v>
      </c>
      <c r="AG78" s="122"/>
      <c r="AH78" s="122"/>
      <c r="AI78" s="122"/>
      <c r="AJ78" s="122"/>
      <c r="AK78" s="16"/>
      <c r="AL78" s="154" t="s">
        <v>161</v>
      </c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48" t="str">
        <f>BB79</f>
        <v>-</v>
      </c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 t="str">
        <f>BX79</f>
        <v>-</v>
      </c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55" t="s">
        <v>43</v>
      </c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Z78" s="1">
        <v>95600</v>
      </c>
    </row>
    <row r="79" spans="1:120" ht="57" customHeight="1" hidden="1">
      <c r="A79" s="153" t="s">
        <v>162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13" t="s">
        <v>30</v>
      </c>
      <c r="AG79" s="113"/>
      <c r="AH79" s="113"/>
      <c r="AI79" s="113"/>
      <c r="AJ79" s="113"/>
      <c r="AK79" s="113"/>
      <c r="AL79" s="120" t="s">
        <v>163</v>
      </c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18" t="s">
        <v>43</v>
      </c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 t="s">
        <v>43</v>
      </c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5" t="s">
        <v>43</v>
      </c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P79" s="38"/>
    </row>
    <row r="80" spans="1:120" ht="35.25" customHeight="1">
      <c r="A80" s="152" t="s">
        <v>164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32" t="s">
        <v>30</v>
      </c>
      <c r="AG80" s="132"/>
      <c r="AH80" s="132"/>
      <c r="AI80" s="132"/>
      <c r="AJ80" s="132"/>
      <c r="AK80" s="16"/>
      <c r="AL80" s="123" t="s">
        <v>165</v>
      </c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4">
        <f>BB81</f>
        <v>91000</v>
      </c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>
        <f>BX81</f>
        <v>70999.56</v>
      </c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5">
        <f>BB80-BX80</f>
        <v>20000.440000000002</v>
      </c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P80" s="38"/>
    </row>
    <row r="81" spans="1:120" ht="26.25" customHeight="1">
      <c r="A81" s="95" t="s">
        <v>166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113" t="s">
        <v>30</v>
      </c>
      <c r="AG81" s="113"/>
      <c r="AH81" s="113"/>
      <c r="AI81" s="113"/>
      <c r="AJ81" s="113"/>
      <c r="AK81" s="12"/>
      <c r="AL81" s="120" t="s">
        <v>167</v>
      </c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18">
        <v>91000</v>
      </c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>
        <v>70999.56</v>
      </c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51">
        <f>BB81-BX81</f>
        <v>20000.440000000002</v>
      </c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P81" s="38"/>
    </row>
    <row r="82" spans="1:120" ht="24" customHeight="1">
      <c r="A82" s="142" t="s">
        <v>168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34" t="s">
        <v>30</v>
      </c>
      <c r="AG82" s="134"/>
      <c r="AH82" s="134"/>
      <c r="AI82" s="134"/>
      <c r="AJ82" s="134"/>
      <c r="AK82" s="14"/>
      <c r="AL82" s="143" t="s">
        <v>169</v>
      </c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34"/>
      <c r="BA82" s="35"/>
      <c r="BB82" s="144">
        <f>BB83</f>
        <v>30000</v>
      </c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36"/>
      <c r="BT82" s="36"/>
      <c r="BU82" s="36"/>
      <c r="BV82" s="36"/>
      <c r="BW82" s="36"/>
      <c r="BX82" s="136">
        <f>BX83</f>
        <v>44853.17</v>
      </c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50">
        <f>BB82-BX82</f>
        <v>-14853.169999999998</v>
      </c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P82" s="38"/>
    </row>
    <row r="83" spans="1:120" ht="36" customHeight="1">
      <c r="A83" s="145" t="s">
        <v>170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22" t="s">
        <v>30</v>
      </c>
      <c r="AG83" s="122"/>
      <c r="AH83" s="122"/>
      <c r="AI83" s="122"/>
      <c r="AJ83" s="122"/>
      <c r="AK83" s="33"/>
      <c r="AL83" s="146" t="s">
        <v>171</v>
      </c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39"/>
      <c r="BA83" s="40"/>
      <c r="BB83" s="147">
        <v>30000</v>
      </c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41"/>
      <c r="BT83" s="41"/>
      <c r="BU83" s="41"/>
      <c r="BV83" s="41"/>
      <c r="BW83" s="41"/>
      <c r="BX83" s="148">
        <f>BX84</f>
        <v>44853.17</v>
      </c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9">
        <f>BB83-BX83</f>
        <v>-14853.169999999998</v>
      </c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P83" s="38"/>
    </row>
    <row r="84" spans="1:120" ht="33" customHeight="1">
      <c r="A84" s="95" t="s">
        <v>172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113" t="s">
        <v>30</v>
      </c>
      <c r="AG84" s="113"/>
      <c r="AH84" s="113"/>
      <c r="AI84" s="113"/>
      <c r="AJ84" s="113"/>
      <c r="AK84" s="12"/>
      <c r="AL84" s="90" t="s">
        <v>173</v>
      </c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27"/>
      <c r="BA84" s="25"/>
      <c r="BB84" s="85">
        <v>30000</v>
      </c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28"/>
      <c r="BT84" s="28"/>
      <c r="BU84" s="28"/>
      <c r="BV84" s="28"/>
      <c r="BW84" s="28"/>
      <c r="BX84" s="118">
        <v>44853.17</v>
      </c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86">
        <f>BB84-BX84</f>
        <v>-14853.169999999998</v>
      </c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P84" s="38"/>
    </row>
    <row r="85" spans="1:120" ht="23.25" customHeight="1">
      <c r="A85" s="100" t="s">
        <v>346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1"/>
      <c r="AF85" s="102" t="s">
        <v>30</v>
      </c>
      <c r="AG85" s="103"/>
      <c r="AH85" s="103"/>
      <c r="AI85" s="103"/>
      <c r="AJ85" s="104"/>
      <c r="AK85" s="74"/>
      <c r="AL85" s="105" t="s">
        <v>347</v>
      </c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75"/>
      <c r="BA85" s="76"/>
      <c r="BB85" s="106" t="s">
        <v>43</v>
      </c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77"/>
      <c r="BT85" s="77"/>
      <c r="BU85" s="77"/>
      <c r="BV85" s="77"/>
      <c r="BW85" s="77"/>
      <c r="BX85" s="108">
        <f>BX86</f>
        <v>429.38</v>
      </c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10"/>
      <c r="CN85" s="108">
        <f>CN86</f>
        <v>-429.38</v>
      </c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P85" s="38"/>
    </row>
    <row r="86" spans="1:120" ht="12.75" customHeight="1">
      <c r="A86" s="92" t="s">
        <v>348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3"/>
      <c r="AF86" s="96" t="s">
        <v>30</v>
      </c>
      <c r="AG86" s="89"/>
      <c r="AH86" s="89"/>
      <c r="AI86" s="89"/>
      <c r="AJ86" s="97"/>
      <c r="AK86" s="78"/>
      <c r="AL86" s="88" t="s">
        <v>354</v>
      </c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79"/>
      <c r="BA86" s="80"/>
      <c r="BB86" s="82" t="s">
        <v>43</v>
      </c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1"/>
      <c r="BT86" s="81"/>
      <c r="BU86" s="81"/>
      <c r="BV86" s="81"/>
      <c r="BW86" s="81"/>
      <c r="BX86" s="82">
        <v>429.38</v>
      </c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82">
        <v>-429.38</v>
      </c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P86" s="38"/>
    </row>
    <row r="87" spans="1:120" ht="13.5" customHeight="1">
      <c r="A87" s="94" t="s">
        <v>349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5"/>
      <c r="AF87" s="98" t="s">
        <v>30</v>
      </c>
      <c r="AG87" s="91"/>
      <c r="AH87" s="91"/>
      <c r="AI87" s="91"/>
      <c r="AJ87" s="99"/>
      <c r="AK87" s="12"/>
      <c r="AL87" s="90" t="s">
        <v>353</v>
      </c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27"/>
      <c r="BA87" s="25"/>
      <c r="BB87" s="85" t="s">
        <v>43</v>
      </c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28"/>
      <c r="BT87" s="28"/>
      <c r="BU87" s="28"/>
      <c r="BV87" s="28"/>
      <c r="BW87" s="28"/>
      <c r="BX87" s="85">
        <v>429.38</v>
      </c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7"/>
      <c r="CN87" s="85">
        <v>-429.38</v>
      </c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P87" s="38"/>
    </row>
    <row r="88" spans="1:120" ht="11.25" customHeight="1">
      <c r="A88" s="94" t="s">
        <v>350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5"/>
      <c r="AF88" s="98" t="s">
        <v>30</v>
      </c>
      <c r="AG88" s="91"/>
      <c r="AH88" s="91"/>
      <c r="AI88" s="91"/>
      <c r="AJ88" s="99"/>
      <c r="AK88" s="12"/>
      <c r="AL88" s="90" t="s">
        <v>352</v>
      </c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27"/>
      <c r="BA88" s="25"/>
      <c r="BB88" s="85" t="s">
        <v>43</v>
      </c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28"/>
      <c r="BT88" s="28"/>
      <c r="BU88" s="28"/>
      <c r="BV88" s="28"/>
      <c r="BW88" s="28"/>
      <c r="BX88" s="85">
        <v>429.38</v>
      </c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7"/>
      <c r="CN88" s="85">
        <v>-429.38</v>
      </c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P88" s="38"/>
    </row>
    <row r="89" spans="1:120" ht="13.5" customHeight="1">
      <c r="A89" s="142" t="s">
        <v>174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34" t="s">
        <v>30</v>
      </c>
      <c r="AG89" s="134"/>
      <c r="AH89" s="134"/>
      <c r="AI89" s="134"/>
      <c r="AJ89" s="134"/>
      <c r="AK89" s="14"/>
      <c r="AL89" s="143" t="s">
        <v>175</v>
      </c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34"/>
      <c r="BA89" s="35"/>
      <c r="BB89" s="144">
        <f>BB92</f>
        <v>10900</v>
      </c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36"/>
      <c r="BT89" s="36"/>
      <c r="BU89" s="36"/>
      <c r="BV89" s="36"/>
      <c r="BW89" s="36"/>
      <c r="BX89" s="136" t="s">
        <v>43</v>
      </c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>
        <f>BB89</f>
        <v>10900</v>
      </c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P89" s="38"/>
    </row>
    <row r="90" spans="1:120" ht="33.75" customHeight="1" hidden="1">
      <c r="A90" s="139" t="s">
        <v>176</v>
      </c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2" t="s">
        <v>30</v>
      </c>
      <c r="AG90" s="132"/>
      <c r="AH90" s="132"/>
      <c r="AI90" s="132"/>
      <c r="AJ90" s="132"/>
      <c r="AK90" s="16"/>
      <c r="AL90" s="140" t="s">
        <v>177</v>
      </c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20"/>
      <c r="BA90" s="21"/>
      <c r="BB90" s="141" t="s">
        <v>43</v>
      </c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22"/>
      <c r="BT90" s="22"/>
      <c r="BU90" s="22"/>
      <c r="BV90" s="22"/>
      <c r="BW90" s="22"/>
      <c r="BX90" s="124" t="str">
        <f>BX91</f>
        <v>-</v>
      </c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 t="s">
        <v>43</v>
      </c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P90" s="38"/>
    </row>
    <row r="91" spans="1:120" ht="36" customHeight="1" hidden="1">
      <c r="A91" s="95" t="s">
        <v>178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113" t="s">
        <v>30</v>
      </c>
      <c r="AG91" s="113"/>
      <c r="AH91" s="113"/>
      <c r="AI91" s="113"/>
      <c r="AJ91" s="113"/>
      <c r="AK91" s="12"/>
      <c r="AL91" s="90" t="s">
        <v>179</v>
      </c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27"/>
      <c r="BA91" s="25"/>
      <c r="BB91" s="85" t="s">
        <v>43</v>
      </c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28"/>
      <c r="BT91" s="28"/>
      <c r="BU91" s="28"/>
      <c r="BV91" s="28"/>
      <c r="BW91" s="28"/>
      <c r="BX91" s="118" t="s">
        <v>43</v>
      </c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 t="s">
        <v>43</v>
      </c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P91" s="38"/>
    </row>
    <row r="92" spans="1:120" ht="25.5" customHeight="1">
      <c r="A92" s="139" t="s">
        <v>180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2" t="s">
        <v>30</v>
      </c>
      <c r="AG92" s="132"/>
      <c r="AH92" s="132"/>
      <c r="AI92" s="132"/>
      <c r="AJ92" s="132"/>
      <c r="AK92" s="16"/>
      <c r="AL92" s="140" t="s">
        <v>181</v>
      </c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20"/>
      <c r="BA92" s="21"/>
      <c r="BB92" s="141">
        <f>BB93</f>
        <v>10900</v>
      </c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22"/>
      <c r="BT92" s="22"/>
      <c r="BU92" s="22"/>
      <c r="BV92" s="22"/>
      <c r="BW92" s="22"/>
      <c r="BX92" s="124" t="str">
        <f>BX93</f>
        <v>-</v>
      </c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>
        <f>BB92</f>
        <v>10900</v>
      </c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P92" s="38"/>
    </row>
    <row r="93" spans="1:120" ht="24" customHeight="1">
      <c r="A93" s="95" t="s">
        <v>182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113" t="s">
        <v>30</v>
      </c>
      <c r="AG93" s="113"/>
      <c r="AH93" s="113"/>
      <c r="AI93" s="113"/>
      <c r="AJ93" s="113"/>
      <c r="AK93" s="12"/>
      <c r="AL93" s="90" t="s">
        <v>183</v>
      </c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27"/>
      <c r="BA93" s="25"/>
      <c r="BB93" s="85">
        <v>10900</v>
      </c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28"/>
      <c r="BT93" s="28"/>
      <c r="BU93" s="28"/>
      <c r="BV93" s="28"/>
      <c r="BW93" s="28"/>
      <c r="BX93" s="118" t="s">
        <v>43</v>
      </c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>
        <f>BB93</f>
        <v>10900</v>
      </c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P93" s="38"/>
    </row>
    <row r="94" spans="1:120" ht="14.25" customHeight="1">
      <c r="A94" s="142" t="s">
        <v>184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34" t="s">
        <v>30</v>
      </c>
      <c r="AG94" s="134"/>
      <c r="AH94" s="134"/>
      <c r="AI94" s="134"/>
      <c r="AJ94" s="134"/>
      <c r="AK94" s="14"/>
      <c r="AL94" s="143" t="s">
        <v>185</v>
      </c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35"/>
      <c r="BB94" s="144">
        <f>BB98</f>
        <v>114000</v>
      </c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36">
        <f>BX95</f>
        <v>989.38</v>
      </c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>
        <f>BB94-BX94</f>
        <v>113010.62</v>
      </c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P94" s="38"/>
    </row>
    <row r="95" spans="1:120" ht="17.25" customHeight="1">
      <c r="A95" s="139" t="s">
        <v>186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2" t="s">
        <v>30</v>
      </c>
      <c r="AG95" s="132"/>
      <c r="AH95" s="132"/>
      <c r="AI95" s="132"/>
      <c r="AJ95" s="132"/>
      <c r="AK95" s="16"/>
      <c r="AL95" s="140" t="s">
        <v>187</v>
      </c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21"/>
      <c r="BB95" s="141" t="s">
        <v>43</v>
      </c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24">
        <f>BX96</f>
        <v>989.38</v>
      </c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>
        <f>-BX95</f>
        <v>-989.38</v>
      </c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P95" s="38"/>
    </row>
    <row r="96" spans="1:120" ht="16.5" customHeight="1">
      <c r="A96" s="95" t="s">
        <v>188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113" t="s">
        <v>189</v>
      </c>
      <c r="AG96" s="113"/>
      <c r="AH96" s="113"/>
      <c r="AI96" s="113"/>
      <c r="AJ96" s="113"/>
      <c r="AK96" s="12"/>
      <c r="AL96" s="90" t="s">
        <v>190</v>
      </c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27"/>
      <c r="BA96" s="25"/>
      <c r="BB96" s="85" t="s">
        <v>43</v>
      </c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118">
        <f>BX97</f>
        <v>989.38</v>
      </c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>
        <f>-BX96</f>
        <v>-989.38</v>
      </c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P96" s="38"/>
    </row>
    <row r="97" spans="1:120" ht="15.75" customHeight="1">
      <c r="A97" s="95" t="s">
        <v>188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113" t="s">
        <v>30</v>
      </c>
      <c r="AG97" s="113"/>
      <c r="AH97" s="113"/>
      <c r="AI97" s="113"/>
      <c r="AJ97" s="113"/>
      <c r="AK97" s="12"/>
      <c r="AL97" s="90" t="s">
        <v>191</v>
      </c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27"/>
      <c r="BA97" s="25"/>
      <c r="BB97" s="85" t="s">
        <v>43</v>
      </c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118">
        <v>989.38</v>
      </c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>
        <f>-BX97</f>
        <v>-989.38</v>
      </c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P97" s="38"/>
    </row>
    <row r="98" spans="1:120" ht="15" customHeight="1">
      <c r="A98" s="139" t="s">
        <v>192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2" t="s">
        <v>30</v>
      </c>
      <c r="AG98" s="132"/>
      <c r="AH98" s="132"/>
      <c r="AI98" s="132"/>
      <c r="AJ98" s="132"/>
      <c r="AK98" s="16"/>
      <c r="AL98" s="140" t="s">
        <v>193</v>
      </c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20"/>
      <c r="BA98" s="21"/>
      <c r="BB98" s="141">
        <f>BB99</f>
        <v>114000</v>
      </c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24" t="str">
        <f>BX99</f>
        <v>-</v>
      </c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>
        <f>BB98</f>
        <v>114000</v>
      </c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P98" s="38"/>
    </row>
    <row r="99" spans="1:120" ht="24" customHeight="1">
      <c r="A99" s="95" t="s">
        <v>194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113" t="s">
        <v>30</v>
      </c>
      <c r="AG99" s="113"/>
      <c r="AH99" s="113"/>
      <c r="AI99" s="113"/>
      <c r="AJ99" s="113"/>
      <c r="AK99" s="12"/>
      <c r="AL99" s="90" t="s">
        <v>195</v>
      </c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25"/>
      <c r="BB99" s="85">
        <v>114000</v>
      </c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118" t="s">
        <v>43</v>
      </c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>
        <f>BB99</f>
        <v>114000</v>
      </c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P99" s="38"/>
    </row>
    <row r="100" spans="1:107" ht="24.75" customHeight="1">
      <c r="A100" s="133" t="s">
        <v>196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4" t="s">
        <v>30</v>
      </c>
      <c r="AG100" s="134"/>
      <c r="AH100" s="134"/>
      <c r="AI100" s="134"/>
      <c r="AJ100" s="134"/>
      <c r="AK100" s="134"/>
      <c r="AL100" s="135" t="s">
        <v>197</v>
      </c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6">
        <f>BB101</f>
        <v>2743700</v>
      </c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7">
        <f>BX101</f>
        <v>2297100</v>
      </c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8">
        <f>BB100-BX100</f>
        <v>446600</v>
      </c>
      <c r="CO100" s="138"/>
      <c r="CP100" s="138"/>
      <c r="CQ100" s="138"/>
      <c r="CR100" s="138"/>
      <c r="CS100" s="138"/>
      <c r="CT100" s="138"/>
      <c r="CU100" s="138"/>
      <c r="CV100" s="138"/>
      <c r="CW100" s="138"/>
      <c r="CX100" s="138"/>
      <c r="CY100" s="138"/>
      <c r="CZ100" s="138"/>
      <c r="DA100" s="138"/>
      <c r="DB100" s="138"/>
      <c r="DC100" s="138"/>
    </row>
    <row r="101" spans="1:107" ht="24.75" customHeight="1">
      <c r="A101" s="121" t="s">
        <v>198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32" t="s">
        <v>30</v>
      </c>
      <c r="AG101" s="132"/>
      <c r="AH101" s="132"/>
      <c r="AI101" s="132"/>
      <c r="AJ101" s="132"/>
      <c r="AK101" s="132"/>
      <c r="AL101" s="123" t="s">
        <v>199</v>
      </c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4">
        <f>BB102+BB105+BB110</f>
        <v>2743700</v>
      </c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>
        <f>BX102+BX105+BX110</f>
        <v>2297100</v>
      </c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5">
        <f>BB101-BX101</f>
        <v>446600</v>
      </c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</row>
    <row r="102" spans="1:107" ht="24.75" customHeight="1">
      <c r="A102" s="121" t="s">
        <v>200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32" t="s">
        <v>30</v>
      </c>
      <c r="AG102" s="132"/>
      <c r="AH102" s="132"/>
      <c r="AI102" s="132"/>
      <c r="AJ102" s="132"/>
      <c r="AK102" s="132"/>
      <c r="AL102" s="123" t="s">
        <v>201</v>
      </c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4">
        <f>BB103</f>
        <v>1803800</v>
      </c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>
        <f>BX103</f>
        <v>1687200</v>
      </c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5">
        <f>BB102-BX102</f>
        <v>116600</v>
      </c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</row>
    <row r="103" spans="1:107" ht="13.5" customHeight="1">
      <c r="A103" s="119" t="s">
        <v>202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3" t="s">
        <v>30</v>
      </c>
      <c r="AG103" s="113"/>
      <c r="AH103" s="113"/>
      <c r="AI103" s="113"/>
      <c r="AJ103" s="113"/>
      <c r="AK103" s="18"/>
      <c r="AL103" s="90" t="s">
        <v>203</v>
      </c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25"/>
      <c r="BB103" s="118">
        <f>BB104</f>
        <v>1803800</v>
      </c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>
        <f>BX104</f>
        <v>1687200</v>
      </c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5">
        <f>BB103-BX103</f>
        <v>116600</v>
      </c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</row>
    <row r="104" spans="1:107" ht="22.5" customHeight="1">
      <c r="A104" s="126" t="s">
        <v>204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13" t="s">
        <v>30</v>
      </c>
      <c r="AG104" s="113"/>
      <c r="AH104" s="113"/>
      <c r="AI104" s="113"/>
      <c r="AJ104" s="113"/>
      <c r="AK104" s="18"/>
      <c r="AL104" s="120" t="s">
        <v>205</v>
      </c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18">
        <v>1803800</v>
      </c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>
        <v>1687200</v>
      </c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5">
        <f>BB104-BX104</f>
        <v>116600</v>
      </c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</row>
    <row r="105" spans="1:107" ht="23.25" customHeight="1">
      <c r="A105" s="121" t="s">
        <v>206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32" t="s">
        <v>30</v>
      </c>
      <c r="AG105" s="132"/>
      <c r="AH105" s="132"/>
      <c r="AI105" s="132"/>
      <c r="AJ105" s="132"/>
      <c r="AK105" s="16"/>
      <c r="AL105" s="123" t="s">
        <v>207</v>
      </c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4">
        <f>BB106+BB108</f>
        <v>175000</v>
      </c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>
        <f>BX106+BX108</f>
        <v>175000</v>
      </c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5" t="s">
        <v>43</v>
      </c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</row>
    <row r="106" spans="1:107" ht="23.25" customHeight="1">
      <c r="A106" s="119" t="s">
        <v>208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3" t="s">
        <v>30</v>
      </c>
      <c r="AG106" s="113"/>
      <c r="AH106" s="113"/>
      <c r="AI106" s="113"/>
      <c r="AJ106" s="113"/>
      <c r="AK106" s="12"/>
      <c r="AL106" s="120" t="s">
        <v>209</v>
      </c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18">
        <f>BB107</f>
        <v>174800</v>
      </c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>
        <v>174800</v>
      </c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5" t="s">
        <v>43</v>
      </c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</row>
    <row r="107" spans="1:107" ht="34.5" customHeight="1">
      <c r="A107" s="119" t="s">
        <v>210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3" t="s">
        <v>30</v>
      </c>
      <c r="AG107" s="113"/>
      <c r="AH107" s="113"/>
      <c r="AI107" s="113"/>
      <c r="AJ107" s="113"/>
      <c r="AK107" s="113"/>
      <c r="AL107" s="120" t="s">
        <v>211</v>
      </c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18">
        <v>174800</v>
      </c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>
        <v>174800</v>
      </c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5" t="s">
        <v>43</v>
      </c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</row>
    <row r="108" spans="1:107" ht="24" customHeight="1">
      <c r="A108" s="127" t="s">
        <v>212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8" t="s">
        <v>30</v>
      </c>
      <c r="AG108" s="128"/>
      <c r="AH108" s="128"/>
      <c r="AI108" s="128"/>
      <c r="AJ108" s="128"/>
      <c r="AK108" s="18"/>
      <c r="AL108" s="129" t="s">
        <v>213</v>
      </c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26"/>
      <c r="BA108" s="24"/>
      <c r="BB108" s="130">
        <v>200</v>
      </c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7"/>
      <c r="BT108" s="17"/>
      <c r="BU108" s="17"/>
      <c r="BV108" s="17"/>
      <c r="BW108" s="17"/>
      <c r="BX108" s="130">
        <f>BX109</f>
        <v>200</v>
      </c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1" t="s">
        <v>43</v>
      </c>
      <c r="CO108" s="131"/>
      <c r="CP108" s="131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</row>
    <row r="109" spans="1:107" ht="24.75" customHeight="1">
      <c r="A109" s="126" t="s">
        <v>214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13" t="s">
        <v>30</v>
      </c>
      <c r="AG109" s="113"/>
      <c r="AH109" s="113"/>
      <c r="AI109" s="113"/>
      <c r="AJ109" s="113"/>
      <c r="AK109" s="12"/>
      <c r="AL109" s="90" t="s">
        <v>215</v>
      </c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27"/>
      <c r="BA109" s="25"/>
      <c r="BB109" s="118">
        <v>200</v>
      </c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3"/>
      <c r="BT109" s="13"/>
      <c r="BU109" s="13"/>
      <c r="BV109" s="13"/>
      <c r="BW109" s="13"/>
      <c r="BX109" s="118">
        <v>200</v>
      </c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5" t="s">
        <v>43</v>
      </c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</row>
    <row r="110" spans="1:107" s="38" customFormat="1" ht="15" customHeight="1">
      <c r="A110" s="121" t="s">
        <v>216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2" t="s">
        <v>30</v>
      </c>
      <c r="AG110" s="122"/>
      <c r="AH110" s="122"/>
      <c r="AI110" s="122"/>
      <c r="AJ110" s="122"/>
      <c r="AK110" s="33"/>
      <c r="AL110" s="123" t="s">
        <v>217</v>
      </c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4">
        <f>BB113</f>
        <v>764900</v>
      </c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>
        <f>BX113</f>
        <v>434900</v>
      </c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5">
        <f>CN113</f>
        <v>330000</v>
      </c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</row>
    <row r="111" spans="1:107" s="42" customFormat="1" ht="36" customHeight="1" hidden="1">
      <c r="A111" s="119" t="s">
        <v>218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3" t="s">
        <v>30</v>
      </c>
      <c r="AG111" s="113"/>
      <c r="AH111" s="113"/>
      <c r="AI111" s="113"/>
      <c r="AJ111" s="113"/>
      <c r="AK111" s="113"/>
      <c r="AL111" s="120" t="s">
        <v>219</v>
      </c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 t="str">
        <f>BX112</f>
        <v>-</v>
      </c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</row>
    <row r="112" spans="1:107" s="11" customFormat="1" ht="36.75" customHeight="1" hidden="1">
      <c r="A112" s="119" t="s">
        <v>220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98" t="s">
        <v>30</v>
      </c>
      <c r="AG112" s="98"/>
      <c r="AH112" s="98"/>
      <c r="AI112" s="98"/>
      <c r="AJ112" s="98"/>
      <c r="AL112" s="120" t="s">
        <v>221</v>
      </c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 t="s">
        <v>43</v>
      </c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</row>
    <row r="113" spans="1:107" s="11" customFormat="1" ht="14.25" customHeight="1">
      <c r="A113" s="116" t="s">
        <v>222</v>
      </c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3" t="s">
        <v>30</v>
      </c>
      <c r="AG113" s="113"/>
      <c r="AH113" s="113"/>
      <c r="AI113" s="113"/>
      <c r="AJ113" s="113"/>
      <c r="AK113" s="12"/>
      <c r="AL113" s="90" t="s">
        <v>223</v>
      </c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27"/>
      <c r="BA113" s="25"/>
      <c r="BB113" s="114">
        <f>BB114+BB115+BB116</f>
        <v>764900</v>
      </c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8">
        <v>434900</v>
      </c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5">
        <f>CN114</f>
        <v>330000</v>
      </c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</row>
    <row r="114" spans="1:107" s="11" customFormat="1" ht="21.75" customHeight="1">
      <c r="A114" s="116" t="s">
        <v>224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3" t="s">
        <v>30</v>
      </c>
      <c r="AG114" s="113"/>
      <c r="AH114" s="113"/>
      <c r="AI114" s="113"/>
      <c r="AJ114" s="113"/>
      <c r="AK114" s="12"/>
      <c r="AL114" s="90" t="s">
        <v>225</v>
      </c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27"/>
      <c r="BA114" s="25"/>
      <c r="BB114" s="114">
        <v>764900</v>
      </c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43"/>
      <c r="BT114" s="43"/>
      <c r="BU114" s="43"/>
      <c r="BV114" s="43"/>
      <c r="BW114" s="44"/>
      <c r="BX114" s="118">
        <v>434900</v>
      </c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5">
        <f>BB114-BX114</f>
        <v>330000</v>
      </c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</row>
    <row r="115" spans="1:107" s="11" customFormat="1" ht="14.25" customHeight="1" hidden="1">
      <c r="A115" s="116" t="s">
        <v>226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3" t="s">
        <v>30</v>
      </c>
      <c r="AG115" s="113"/>
      <c r="AH115" s="113"/>
      <c r="AI115" s="113"/>
      <c r="AJ115" s="113"/>
      <c r="AK115" s="12"/>
      <c r="AL115" s="90" t="s">
        <v>227</v>
      </c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27"/>
      <c r="BA115" s="25"/>
      <c r="BB115" s="114">
        <v>0</v>
      </c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43"/>
      <c r="BT115" s="43"/>
      <c r="BU115" s="43"/>
      <c r="BV115" s="43"/>
      <c r="BW115" s="44"/>
      <c r="BX115" s="117" t="s">
        <v>43</v>
      </c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5">
        <f>BB115</f>
        <v>0</v>
      </c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</row>
    <row r="116" spans="1:107" s="11" customFormat="1" ht="14.25" customHeight="1" hidden="1">
      <c r="A116" s="112" t="s">
        <v>226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3" t="s">
        <v>30</v>
      </c>
      <c r="AG116" s="113"/>
      <c r="AH116" s="113"/>
      <c r="AI116" s="113"/>
      <c r="AJ116" s="113"/>
      <c r="AK116" s="12"/>
      <c r="AL116" s="90" t="s">
        <v>228</v>
      </c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27"/>
      <c r="BA116" s="25"/>
      <c r="BB116" s="114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43"/>
      <c r="BT116" s="43"/>
      <c r="BU116" s="43"/>
      <c r="BV116" s="43"/>
      <c r="BW116" s="44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115">
        <f>BB116-BX116</f>
        <v>0</v>
      </c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</row>
    <row r="117" spans="1:107" s="11" customFormat="1" ht="14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47"/>
      <c r="BT117" s="47"/>
      <c r="BU117" s="47"/>
      <c r="BV117" s="47"/>
      <c r="BW117" s="47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</row>
    <row r="118" spans="1:107" s="11" customFormat="1" ht="14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</row>
    <row r="119" spans="1:107" s="11" customFormat="1" ht="14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</row>
    <row r="120" ht="24" customHeight="1"/>
  </sheetData>
  <sheetProtection selectLockedCells="1" selectUnlockedCells="1"/>
  <mergeCells count="654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K22"/>
    <mergeCell ref="AL22:BA22"/>
    <mergeCell ref="BB22:BW22"/>
    <mergeCell ref="BX22:CM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J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K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AY32"/>
    <mergeCell ref="BB32:BR32"/>
    <mergeCell ref="BX32:CM32"/>
    <mergeCell ref="CN32:DC32"/>
    <mergeCell ref="A33:AE33"/>
    <mergeCell ref="AF33:AJ33"/>
    <mergeCell ref="AL33:AY33"/>
    <mergeCell ref="BB33:BR33"/>
    <mergeCell ref="BX33:CM33"/>
    <mergeCell ref="CN33:DC33"/>
    <mergeCell ref="A34:AE34"/>
    <mergeCell ref="AF34:AJ34"/>
    <mergeCell ref="AL34:AY34"/>
    <mergeCell ref="BB34:BR34"/>
    <mergeCell ref="BX34:CM34"/>
    <mergeCell ref="CN34:DC34"/>
    <mergeCell ref="A35:AE35"/>
    <mergeCell ref="AF35:AJ35"/>
    <mergeCell ref="AL35:AY35"/>
    <mergeCell ref="BB35:BR35"/>
    <mergeCell ref="BX35:CM35"/>
    <mergeCell ref="CN35:DC35"/>
    <mergeCell ref="A36:AE36"/>
    <mergeCell ref="AF36:AK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BA38"/>
    <mergeCell ref="BB38:BW38"/>
    <mergeCell ref="BX38:CM38"/>
    <mergeCell ref="CN38:DC38"/>
    <mergeCell ref="A39:AE39"/>
    <mergeCell ref="AF39:AJ39"/>
    <mergeCell ref="AL39:BA39"/>
    <mergeCell ref="BB39:BW39"/>
    <mergeCell ref="BX39:CM39"/>
    <mergeCell ref="CN39:DC39"/>
    <mergeCell ref="A40:AE40"/>
    <mergeCell ref="AF40:AJ40"/>
    <mergeCell ref="AL40:BA40"/>
    <mergeCell ref="BB40:BW40"/>
    <mergeCell ref="BX40:CM40"/>
    <mergeCell ref="CN40:DC40"/>
    <mergeCell ref="A41:AE41"/>
    <mergeCell ref="AF41:AJ41"/>
    <mergeCell ref="AL41:BA41"/>
    <mergeCell ref="BB41:BW41"/>
    <mergeCell ref="BX41:CM41"/>
    <mergeCell ref="CN41:DC41"/>
    <mergeCell ref="A42:AE42"/>
    <mergeCell ref="AF42:AJ42"/>
    <mergeCell ref="AL42:AY42"/>
    <mergeCell ref="BB42:BR42"/>
    <mergeCell ref="BX42:CM42"/>
    <mergeCell ref="CN42:DC42"/>
    <mergeCell ref="A43:AE43"/>
    <mergeCell ref="AF43:AJ43"/>
    <mergeCell ref="AL43:AY43"/>
    <mergeCell ref="BB43:BR43"/>
    <mergeCell ref="BX43:CM43"/>
    <mergeCell ref="CN43:DC43"/>
    <mergeCell ref="A44:AE44"/>
    <mergeCell ref="AF44:AJ44"/>
    <mergeCell ref="AL44:AY44"/>
    <mergeCell ref="BB44:BR44"/>
    <mergeCell ref="BX44:CM44"/>
    <mergeCell ref="CN44:DC44"/>
    <mergeCell ref="A45:AE45"/>
    <mergeCell ref="AF45:AJ45"/>
    <mergeCell ref="AL45:AY45"/>
    <mergeCell ref="BB45:BR45"/>
    <mergeCell ref="BX45:CM45"/>
    <mergeCell ref="CN45:DC45"/>
    <mergeCell ref="A46:AE46"/>
    <mergeCell ref="AF46:AJ46"/>
    <mergeCell ref="AL46:AY46"/>
    <mergeCell ref="BB46:BR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K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AY52"/>
    <mergeCell ref="BB52:BR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K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J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W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K63"/>
    <mergeCell ref="AL63:BA63"/>
    <mergeCell ref="BB63:BW63"/>
    <mergeCell ref="BX63:CM63"/>
    <mergeCell ref="CN63:DC63"/>
    <mergeCell ref="A64:AE64"/>
    <mergeCell ref="AF64:AJ64"/>
    <mergeCell ref="AL64:BA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Z66"/>
    <mergeCell ref="BB66:BW66"/>
    <mergeCell ref="BX66:CM66"/>
    <mergeCell ref="CN66:DC66"/>
    <mergeCell ref="A67:AE67"/>
    <mergeCell ref="AF67:AK67"/>
    <mergeCell ref="AL67:BA67"/>
    <mergeCell ref="BB67:BW67"/>
    <mergeCell ref="BX67:CM67"/>
    <mergeCell ref="CN67:DC67"/>
    <mergeCell ref="A68:AE68"/>
    <mergeCell ref="AF68:AJ68"/>
    <mergeCell ref="AL68:BA68"/>
    <mergeCell ref="BB68:BW68"/>
    <mergeCell ref="BX68:CM68"/>
    <mergeCell ref="CN68:DC68"/>
    <mergeCell ref="A69:AE69"/>
    <mergeCell ref="AF69:AK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AY71"/>
    <mergeCell ref="BB71:BR71"/>
    <mergeCell ref="BX71:CM71"/>
    <mergeCell ref="CN71:DC71"/>
    <mergeCell ref="A72:AE72"/>
    <mergeCell ref="AF72:AJ72"/>
    <mergeCell ref="AL72:AY72"/>
    <mergeCell ref="BB72:BW72"/>
    <mergeCell ref="BX72:CM72"/>
    <mergeCell ref="CN72:DC72"/>
    <mergeCell ref="A73:AE73"/>
    <mergeCell ref="AF73:AJ73"/>
    <mergeCell ref="AL73:AY73"/>
    <mergeCell ref="BB73:BW73"/>
    <mergeCell ref="BX73:CM73"/>
    <mergeCell ref="CN73:DC73"/>
    <mergeCell ref="A74:AE74"/>
    <mergeCell ref="AF74:AJ74"/>
    <mergeCell ref="AL74:AY74"/>
    <mergeCell ref="BB74:BR74"/>
    <mergeCell ref="BX74:CM74"/>
    <mergeCell ref="CN74:DC74"/>
    <mergeCell ref="A75:AE75"/>
    <mergeCell ref="AF75:AJ75"/>
    <mergeCell ref="AL75:AY75"/>
    <mergeCell ref="BB75:BR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K77"/>
    <mergeCell ref="AL77:BA77"/>
    <mergeCell ref="BB77:BW77"/>
    <mergeCell ref="BX77:CM77"/>
    <mergeCell ref="CN77:DC77"/>
    <mergeCell ref="A78:AE78"/>
    <mergeCell ref="AF78:AJ78"/>
    <mergeCell ref="AL78:BA78"/>
    <mergeCell ref="BB78:BW78"/>
    <mergeCell ref="BX78:CM78"/>
    <mergeCell ref="CN78:DC78"/>
    <mergeCell ref="A79:AE79"/>
    <mergeCell ref="AF79:AK79"/>
    <mergeCell ref="AL79:BA79"/>
    <mergeCell ref="BB79:BW79"/>
    <mergeCell ref="BX79:CM79"/>
    <mergeCell ref="CN79:DC79"/>
    <mergeCell ref="A80:AE80"/>
    <mergeCell ref="AF80:AJ80"/>
    <mergeCell ref="AL80:BA80"/>
    <mergeCell ref="BB80:BW80"/>
    <mergeCell ref="BX80:CM80"/>
    <mergeCell ref="CN80:DC80"/>
    <mergeCell ref="A81:AE81"/>
    <mergeCell ref="AF81:AJ81"/>
    <mergeCell ref="AL81:BA81"/>
    <mergeCell ref="BB81:BW81"/>
    <mergeCell ref="BX81:CM81"/>
    <mergeCell ref="CN81:DC81"/>
    <mergeCell ref="A82:AE82"/>
    <mergeCell ref="AF82:AJ82"/>
    <mergeCell ref="AL82:AY82"/>
    <mergeCell ref="BB82:BR82"/>
    <mergeCell ref="BX82:CM82"/>
    <mergeCell ref="CN82:DC82"/>
    <mergeCell ref="A83:AE83"/>
    <mergeCell ref="AF83:AJ83"/>
    <mergeCell ref="AL83:AY83"/>
    <mergeCell ref="BB83:BR83"/>
    <mergeCell ref="BX83:CM83"/>
    <mergeCell ref="CN83:DC83"/>
    <mergeCell ref="A84:AE84"/>
    <mergeCell ref="AF84:AJ84"/>
    <mergeCell ref="AL84:AY84"/>
    <mergeCell ref="BB84:BR84"/>
    <mergeCell ref="BX84:CM84"/>
    <mergeCell ref="CN84:DC84"/>
    <mergeCell ref="A89:AE89"/>
    <mergeCell ref="AF89:AJ89"/>
    <mergeCell ref="AL89:AY89"/>
    <mergeCell ref="BB89:BR89"/>
    <mergeCell ref="BX89:CM89"/>
    <mergeCell ref="CN89:DC89"/>
    <mergeCell ref="A90:AE90"/>
    <mergeCell ref="AF90:AJ90"/>
    <mergeCell ref="AL90:AY90"/>
    <mergeCell ref="BB90:BR90"/>
    <mergeCell ref="BX90:CM90"/>
    <mergeCell ref="CN90:DC90"/>
    <mergeCell ref="A91:AE91"/>
    <mergeCell ref="AF91:AJ91"/>
    <mergeCell ref="AL91:AY91"/>
    <mergeCell ref="BB91:BR91"/>
    <mergeCell ref="BX91:CM91"/>
    <mergeCell ref="CN91:DC91"/>
    <mergeCell ref="A92:AE92"/>
    <mergeCell ref="AF92:AJ92"/>
    <mergeCell ref="AL92:AY92"/>
    <mergeCell ref="BB92:BR92"/>
    <mergeCell ref="BX92:CM92"/>
    <mergeCell ref="CN92:DC92"/>
    <mergeCell ref="A93:AE93"/>
    <mergeCell ref="AF93:AJ93"/>
    <mergeCell ref="AL93:AY93"/>
    <mergeCell ref="BB93:BR93"/>
    <mergeCell ref="BX93:CM93"/>
    <mergeCell ref="CN93:DC93"/>
    <mergeCell ref="A94:AE94"/>
    <mergeCell ref="AF94:AJ94"/>
    <mergeCell ref="AL94:AZ94"/>
    <mergeCell ref="BB94:BW94"/>
    <mergeCell ref="BX94:CM94"/>
    <mergeCell ref="CN94:DC94"/>
    <mergeCell ref="A95:AE95"/>
    <mergeCell ref="AF95:AJ95"/>
    <mergeCell ref="AL95:AZ95"/>
    <mergeCell ref="BB95:BW95"/>
    <mergeCell ref="BX95:CM95"/>
    <mergeCell ref="CN95:DC95"/>
    <mergeCell ref="A96:AE96"/>
    <mergeCell ref="AF96:AJ96"/>
    <mergeCell ref="AL96:AY96"/>
    <mergeCell ref="BB96:BW96"/>
    <mergeCell ref="BX96:CM96"/>
    <mergeCell ref="CN96:DC96"/>
    <mergeCell ref="A97:AE97"/>
    <mergeCell ref="AF97:AJ97"/>
    <mergeCell ref="AL97:AY97"/>
    <mergeCell ref="BB97:BW97"/>
    <mergeCell ref="BX97:CM97"/>
    <mergeCell ref="CN97:DC97"/>
    <mergeCell ref="A98:AE98"/>
    <mergeCell ref="AF98:AJ98"/>
    <mergeCell ref="AL98:AY98"/>
    <mergeCell ref="BB98:BW98"/>
    <mergeCell ref="BX98:CM98"/>
    <mergeCell ref="CN98:DC98"/>
    <mergeCell ref="A99:AE99"/>
    <mergeCell ref="AF99:AJ99"/>
    <mergeCell ref="AL99:AZ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K101"/>
    <mergeCell ref="AL101:BA101"/>
    <mergeCell ref="BB101:BW101"/>
    <mergeCell ref="BX101:CM101"/>
    <mergeCell ref="CN101:DC101"/>
    <mergeCell ref="A102:AE102"/>
    <mergeCell ref="AF102:AK102"/>
    <mergeCell ref="AL102:BA102"/>
    <mergeCell ref="BB102:BW102"/>
    <mergeCell ref="BX102:CM102"/>
    <mergeCell ref="CN102:DC102"/>
    <mergeCell ref="A103:AE103"/>
    <mergeCell ref="AF103:AJ103"/>
    <mergeCell ref="AL103:AZ103"/>
    <mergeCell ref="BB103:BW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J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K107"/>
    <mergeCell ref="AL107:BA107"/>
    <mergeCell ref="BB107:BW107"/>
    <mergeCell ref="BX107:CM107"/>
    <mergeCell ref="CN107:DC107"/>
    <mergeCell ref="A108:AE108"/>
    <mergeCell ref="AF108:AJ108"/>
    <mergeCell ref="AL108:AY108"/>
    <mergeCell ref="BB108:BR108"/>
    <mergeCell ref="BX108:CM108"/>
    <mergeCell ref="CN108:DC108"/>
    <mergeCell ref="A109:AE109"/>
    <mergeCell ref="AF109:AJ109"/>
    <mergeCell ref="AL109:AY109"/>
    <mergeCell ref="BB109:BR109"/>
    <mergeCell ref="BX109:CM109"/>
    <mergeCell ref="CN109:DC109"/>
    <mergeCell ref="A110:AE110"/>
    <mergeCell ref="AF110:AJ110"/>
    <mergeCell ref="AL110:BA110"/>
    <mergeCell ref="BB110:BW110"/>
    <mergeCell ref="BX110:CM110"/>
    <mergeCell ref="CN110:DC110"/>
    <mergeCell ref="A111:AE111"/>
    <mergeCell ref="AF111:AK111"/>
    <mergeCell ref="AL111:BA111"/>
    <mergeCell ref="BB111:BW111"/>
    <mergeCell ref="BX111:CM111"/>
    <mergeCell ref="CN111:DC111"/>
    <mergeCell ref="A112:AE112"/>
    <mergeCell ref="AF112:AJ112"/>
    <mergeCell ref="AL112:BA112"/>
    <mergeCell ref="BB112:BW112"/>
    <mergeCell ref="BX112:CM112"/>
    <mergeCell ref="CN112:DC112"/>
    <mergeCell ref="A113:AE113"/>
    <mergeCell ref="AF113:AJ113"/>
    <mergeCell ref="AL113:AY113"/>
    <mergeCell ref="BB113:BW113"/>
    <mergeCell ref="BX113:CM113"/>
    <mergeCell ref="CN113:DC113"/>
    <mergeCell ref="A114:AE114"/>
    <mergeCell ref="AF114:AJ114"/>
    <mergeCell ref="AL114:AY114"/>
    <mergeCell ref="BB114:BR114"/>
    <mergeCell ref="BX114:CM114"/>
    <mergeCell ref="CN114:DC114"/>
    <mergeCell ref="CN116:DC116"/>
    <mergeCell ref="A115:AE115"/>
    <mergeCell ref="AF115:AJ115"/>
    <mergeCell ref="AL115:AY115"/>
    <mergeCell ref="BB115:BR115"/>
    <mergeCell ref="BX115:CM115"/>
    <mergeCell ref="CN115:DC115"/>
    <mergeCell ref="BB117:BR117"/>
    <mergeCell ref="A116:AE116"/>
    <mergeCell ref="AF116:AJ116"/>
    <mergeCell ref="AL116:AY116"/>
    <mergeCell ref="BB116:BR116"/>
    <mergeCell ref="BX116:CM116"/>
    <mergeCell ref="A85:AE85"/>
    <mergeCell ref="AF85:AJ85"/>
    <mergeCell ref="AL85:AY85"/>
    <mergeCell ref="BB85:BR85"/>
    <mergeCell ref="BX85:CM85"/>
    <mergeCell ref="CN85:DC85"/>
    <mergeCell ref="A86:AE86"/>
    <mergeCell ref="A87:AE87"/>
    <mergeCell ref="A88:AE88"/>
    <mergeCell ref="AF86:AJ86"/>
    <mergeCell ref="AF87:AJ87"/>
    <mergeCell ref="AF88:AJ88"/>
    <mergeCell ref="AL86:AY86"/>
    <mergeCell ref="AL87:AY87"/>
    <mergeCell ref="AL88:AY88"/>
    <mergeCell ref="BB86:BR86"/>
    <mergeCell ref="BB87:BR87"/>
    <mergeCell ref="BB88:BR88"/>
    <mergeCell ref="BX86:CM86"/>
    <mergeCell ref="BX87:CM87"/>
    <mergeCell ref="BX88:CM88"/>
    <mergeCell ref="CN86:DC86"/>
    <mergeCell ref="CN87:DC87"/>
    <mergeCell ref="CN88:DC88"/>
  </mergeCells>
  <printOptions/>
  <pageMargins left="0.7479166666666667" right="0.2361111111111111" top="0.2361111111111111" bottom="0.19652777777777777" header="0.19652777777777777" footer="0.5118055555555555"/>
  <pageSetup horizontalDpi="300" verticalDpi="300" orientation="portrait" paperSize="9" scale="7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106" man="1"/>
    <brk id="80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51"/>
  <sheetViews>
    <sheetView view="pageBreakPreview" zoomScaleSheetLayoutView="100" zoomScalePageLayoutView="0" workbookViewId="0" topLeftCell="A30">
      <selection activeCell="BV47" sqref="BV47:CE47"/>
    </sheetView>
  </sheetViews>
  <sheetFormatPr defaultColWidth="0.87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" style="1" hidden="1" customWidth="1"/>
    <col min="17" max="17" width="5.25390625" style="1" customWidth="1"/>
    <col min="18" max="18" width="1.875" style="1" customWidth="1"/>
    <col min="19" max="24" width="0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4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" style="1" hidden="1" customWidth="1"/>
    <col min="91" max="16384" width="0.875" style="1" customWidth="1"/>
  </cols>
  <sheetData>
    <row r="1" spans="69:83" ht="12.75" customHeight="1">
      <c r="BQ1" s="1" t="s">
        <v>229</v>
      </c>
      <c r="CC1" s="5"/>
      <c r="CD1" s="5"/>
      <c r="CE1" s="5"/>
    </row>
    <row r="2" spans="1:83" ht="12.75">
      <c r="A2" s="223" t="s">
        <v>314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</row>
    <row r="3" spans="41:55" ht="11.25"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83" ht="36" customHeight="1">
      <c r="A4" s="224" t="s">
        <v>23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 t="s">
        <v>24</v>
      </c>
      <c r="AF4" s="225"/>
      <c r="AG4" s="225"/>
      <c r="AH4" s="225"/>
      <c r="AI4" s="225"/>
      <c r="AJ4" s="225"/>
      <c r="AK4" s="178" t="s">
        <v>230</v>
      </c>
      <c r="AL4" s="178"/>
      <c r="AM4" s="178"/>
      <c r="AN4" s="178"/>
      <c r="AO4" s="178"/>
      <c r="AP4" s="178"/>
      <c r="AQ4" s="178"/>
      <c r="AR4" s="178"/>
      <c r="AS4" s="178"/>
      <c r="AT4" s="225" t="s">
        <v>26</v>
      </c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 t="s">
        <v>27</v>
      </c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179" t="s">
        <v>231</v>
      </c>
      <c r="BW4" s="179"/>
      <c r="BX4" s="179"/>
      <c r="BY4" s="179"/>
      <c r="BZ4" s="179"/>
      <c r="CA4" s="179"/>
      <c r="CB4" s="179"/>
      <c r="CC4" s="179"/>
      <c r="CD4" s="179"/>
      <c r="CE4" s="179"/>
    </row>
    <row r="5" spans="1:83" ht="11.25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2">
        <v>2</v>
      </c>
      <c r="AF5" s="172"/>
      <c r="AG5" s="172"/>
      <c r="AH5" s="172"/>
      <c r="AI5" s="172"/>
      <c r="AJ5" s="172"/>
      <c r="AK5" s="172">
        <v>3</v>
      </c>
      <c r="AL5" s="172"/>
      <c r="AM5" s="172"/>
      <c r="AN5" s="172"/>
      <c r="AO5" s="172"/>
      <c r="AP5" s="172"/>
      <c r="AQ5" s="172"/>
      <c r="AR5" s="172"/>
      <c r="AS5" s="172"/>
      <c r="AT5" s="172">
        <v>4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>
        <v>6</v>
      </c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>
        <v>7</v>
      </c>
      <c r="BW5" s="172"/>
      <c r="BX5" s="172"/>
      <c r="BY5" s="172"/>
      <c r="BZ5" s="172"/>
      <c r="CA5" s="172"/>
      <c r="CB5" s="172"/>
      <c r="CC5" s="172"/>
      <c r="CD5" s="172"/>
      <c r="CE5" s="172"/>
    </row>
    <row r="6" spans="1:90" ht="12.75" customHeight="1">
      <c r="A6" s="50"/>
      <c r="B6" s="218" t="s">
        <v>232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9" t="s">
        <v>233</v>
      </c>
      <c r="AF6" s="219"/>
      <c r="AG6" s="219"/>
      <c r="AH6" s="219"/>
      <c r="AI6" s="219"/>
      <c r="AJ6" s="219"/>
      <c r="AK6" s="220" t="s">
        <v>31</v>
      </c>
      <c r="AL6" s="220"/>
      <c r="AM6" s="220"/>
      <c r="AN6" s="220"/>
      <c r="AO6" s="220"/>
      <c r="AP6" s="220"/>
      <c r="AQ6" s="220"/>
      <c r="AR6" s="220"/>
      <c r="AS6" s="220"/>
      <c r="AT6" s="221">
        <f>AT9+AT10+AT11+AT12+AT13+AT14+AT15+AT16+AT17+AT18+AT19+AT20+AT21+AT22+AT23+AT24+AT25+AT26+AT27+AT28+AT29+AT30+AT31+AT32+AT35+AT36+AT37+AT38+AT39+AT40+AT41+AT42+AT43+AT44+AT45+AT46+AT47+AT48</f>
        <v>15499854.19</v>
      </c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>
        <f>BK9+BK10+BK11++BK12+BK13+BK14+BK15+BK16+BK17+BK18+BK19+BK20+BK22+BK23+BK24+BK26+BK27+BK28+BK29+BK30+BK31+BK32+BK35+BK36+BK38+BK39+BK25+BK37+BK40+BK42+BK43+BK44+BK45+BK47+BK48</f>
        <v>10062618.940000001</v>
      </c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2">
        <f>AT6-BK6</f>
        <v>5437235.249999998</v>
      </c>
      <c r="BW6" s="222"/>
      <c r="BX6" s="222"/>
      <c r="BY6" s="222"/>
      <c r="BZ6" s="222"/>
      <c r="CA6" s="222"/>
      <c r="CB6" s="222"/>
      <c r="CC6" s="222"/>
      <c r="CD6" s="222"/>
      <c r="CE6" s="222"/>
      <c r="CF6" s="2"/>
      <c r="CG6" s="2"/>
      <c r="CH6" s="2"/>
      <c r="CI6" s="2"/>
      <c r="CJ6" s="2"/>
      <c r="CK6" s="2"/>
      <c r="CL6" s="2"/>
    </row>
    <row r="7" spans="1:90" ht="11.25" customHeight="1">
      <c r="A7" s="51"/>
      <c r="B7" s="216" t="s">
        <v>234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03"/>
      <c r="AF7" s="203"/>
      <c r="AG7" s="203"/>
      <c r="AH7" s="203"/>
      <c r="AI7" s="203"/>
      <c r="AJ7" s="203"/>
      <c r="AK7" s="204"/>
      <c r="AL7" s="204"/>
      <c r="AM7" s="204"/>
      <c r="AN7" s="204"/>
      <c r="AO7" s="204"/>
      <c r="AP7" s="204"/>
      <c r="AQ7" s="204"/>
      <c r="AR7" s="204"/>
      <c r="AS7" s="204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"/>
      <c r="CG7" s="2"/>
      <c r="CH7" s="2"/>
      <c r="CI7" s="2"/>
      <c r="CJ7" s="2"/>
      <c r="CK7" s="2"/>
      <c r="CL7" s="2"/>
    </row>
    <row r="8" spans="1:90" ht="13.5" customHeight="1">
      <c r="A8" s="52"/>
      <c r="B8" s="215" t="s">
        <v>11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190" t="s">
        <v>43</v>
      </c>
      <c r="AF8" s="190"/>
      <c r="AG8" s="190"/>
      <c r="AH8" s="190"/>
      <c r="AI8" s="190"/>
      <c r="AJ8" s="190"/>
      <c r="AK8" s="191" t="s">
        <v>43</v>
      </c>
      <c r="AL8" s="191"/>
      <c r="AM8" s="191"/>
      <c r="AN8" s="191"/>
      <c r="AO8" s="191"/>
      <c r="AP8" s="191"/>
      <c r="AQ8" s="191"/>
      <c r="AR8" s="191"/>
      <c r="AS8" s="191"/>
      <c r="AT8" s="192" t="s">
        <v>43</v>
      </c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 t="s">
        <v>43</v>
      </c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 t="s">
        <v>43</v>
      </c>
      <c r="BW8" s="192"/>
      <c r="BX8" s="192"/>
      <c r="BY8" s="192"/>
      <c r="BZ8" s="192"/>
      <c r="CA8" s="192"/>
      <c r="CB8" s="192"/>
      <c r="CC8" s="192"/>
      <c r="CD8" s="192"/>
      <c r="CE8" s="192"/>
      <c r="CF8" s="2"/>
      <c r="CG8" s="2"/>
      <c r="CH8" s="2"/>
      <c r="CI8" s="2"/>
      <c r="CJ8" s="2"/>
      <c r="CK8" s="2"/>
      <c r="CL8" s="2"/>
    </row>
    <row r="9" spans="1:90" ht="66.75" customHeight="1">
      <c r="A9" s="53"/>
      <c r="B9" s="194" t="s">
        <v>322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0" t="s">
        <v>233</v>
      </c>
      <c r="AF9" s="190"/>
      <c r="AG9" s="190"/>
      <c r="AH9" s="190"/>
      <c r="AI9" s="190"/>
      <c r="AJ9" s="190"/>
      <c r="AK9" s="191" t="s">
        <v>235</v>
      </c>
      <c r="AL9" s="191"/>
      <c r="AM9" s="191"/>
      <c r="AN9" s="191"/>
      <c r="AO9" s="191"/>
      <c r="AP9" s="191"/>
      <c r="AQ9" s="191"/>
      <c r="AR9" s="191"/>
      <c r="AS9" s="191"/>
      <c r="AT9" s="192">
        <v>622000</v>
      </c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>
        <v>487779.54</v>
      </c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>
        <f aca="true" t="shared" si="0" ref="BV9:BV17">AT9-BK9</f>
        <v>134220.46000000002</v>
      </c>
      <c r="BW9" s="192"/>
      <c r="BX9" s="192"/>
      <c r="BY9" s="192"/>
      <c r="BZ9" s="192"/>
      <c r="CA9" s="192"/>
      <c r="CB9" s="192"/>
      <c r="CC9" s="192"/>
      <c r="CD9" s="192"/>
      <c r="CE9" s="192"/>
      <c r="CF9" s="2"/>
      <c r="CG9" s="2"/>
      <c r="CH9" s="2"/>
      <c r="CI9" s="2"/>
      <c r="CJ9" s="2"/>
      <c r="CK9" s="2"/>
      <c r="CL9" s="2"/>
    </row>
    <row r="10" spans="1:90" ht="77.25" customHeight="1">
      <c r="A10" s="194" t="s">
        <v>323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0" t="s">
        <v>233</v>
      </c>
      <c r="AF10" s="190"/>
      <c r="AG10" s="190"/>
      <c r="AH10" s="190"/>
      <c r="AI10" s="190"/>
      <c r="AJ10" s="190"/>
      <c r="AK10" s="191" t="s">
        <v>236</v>
      </c>
      <c r="AL10" s="191"/>
      <c r="AM10" s="191"/>
      <c r="AN10" s="191"/>
      <c r="AO10" s="191"/>
      <c r="AP10" s="191"/>
      <c r="AQ10" s="191"/>
      <c r="AR10" s="191"/>
      <c r="AS10" s="191"/>
      <c r="AT10" s="192">
        <v>64500</v>
      </c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>
        <v>36837.56</v>
      </c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>
        <f t="shared" si="0"/>
        <v>27662.440000000002</v>
      </c>
      <c r="BW10" s="192"/>
      <c r="BX10" s="192"/>
      <c r="BY10" s="192"/>
      <c r="BZ10" s="192"/>
      <c r="CA10" s="192"/>
      <c r="CB10" s="192"/>
      <c r="CC10" s="192"/>
      <c r="CD10" s="192"/>
      <c r="CE10" s="192"/>
      <c r="CF10" s="2"/>
      <c r="CG10" s="2"/>
      <c r="CH10" s="2"/>
      <c r="CI10" s="2"/>
      <c r="CJ10" s="2"/>
      <c r="CK10" s="2"/>
      <c r="CL10" s="2"/>
    </row>
    <row r="11" spans="1:90" ht="87.75" customHeight="1">
      <c r="A11" s="194" t="s">
        <v>324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0" t="s">
        <v>233</v>
      </c>
      <c r="AF11" s="190"/>
      <c r="AG11" s="190"/>
      <c r="AH11" s="190"/>
      <c r="AI11" s="190"/>
      <c r="AJ11" s="190"/>
      <c r="AK11" s="191" t="s">
        <v>315</v>
      </c>
      <c r="AL11" s="191"/>
      <c r="AM11" s="191"/>
      <c r="AN11" s="191"/>
      <c r="AO11" s="191"/>
      <c r="AP11" s="191"/>
      <c r="AQ11" s="191"/>
      <c r="AR11" s="191"/>
      <c r="AS11" s="191"/>
      <c r="AT11" s="192">
        <v>178500</v>
      </c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>
        <v>148314.84</v>
      </c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>
        <f t="shared" si="0"/>
        <v>30185.160000000003</v>
      </c>
      <c r="BW11" s="192"/>
      <c r="BX11" s="192"/>
      <c r="BY11" s="192"/>
      <c r="BZ11" s="192"/>
      <c r="CA11" s="192"/>
      <c r="CB11" s="192"/>
      <c r="CC11" s="192"/>
      <c r="CD11" s="192"/>
      <c r="CE11" s="192"/>
      <c r="CF11" s="2"/>
      <c r="CG11" s="2"/>
      <c r="CH11" s="2"/>
      <c r="CI11" s="2"/>
      <c r="CJ11" s="2"/>
      <c r="CK11" s="2"/>
      <c r="CL11" s="2"/>
    </row>
    <row r="12" spans="1:90" ht="99.75" customHeight="1">
      <c r="A12" s="214" t="s">
        <v>325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03" t="s">
        <v>233</v>
      </c>
      <c r="AF12" s="203"/>
      <c r="AG12" s="203"/>
      <c r="AH12" s="203"/>
      <c r="AI12" s="203"/>
      <c r="AJ12" s="203"/>
      <c r="AK12" s="204" t="s">
        <v>237</v>
      </c>
      <c r="AL12" s="204"/>
      <c r="AM12" s="204"/>
      <c r="AN12" s="204"/>
      <c r="AO12" s="204"/>
      <c r="AP12" s="204"/>
      <c r="AQ12" s="204"/>
      <c r="AR12" s="204"/>
      <c r="AS12" s="204"/>
      <c r="AT12" s="207">
        <v>2500100</v>
      </c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>
        <v>1788536.88</v>
      </c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>
        <f t="shared" si="0"/>
        <v>711563.1200000001</v>
      </c>
      <c r="BW12" s="207"/>
      <c r="BX12" s="207"/>
      <c r="BY12" s="207"/>
      <c r="BZ12" s="207"/>
      <c r="CA12" s="207"/>
      <c r="CB12" s="207"/>
      <c r="CC12" s="207"/>
      <c r="CD12" s="207"/>
      <c r="CE12" s="207"/>
      <c r="CF12" s="2"/>
      <c r="CG12" s="2"/>
      <c r="CH12" s="2"/>
      <c r="CI12" s="2"/>
      <c r="CJ12" s="2"/>
      <c r="CK12" s="2"/>
      <c r="CL12" s="2"/>
    </row>
    <row r="13" spans="1:90" ht="99" customHeight="1">
      <c r="A13" s="214" t="s">
        <v>326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03" t="s">
        <v>233</v>
      </c>
      <c r="AF13" s="203"/>
      <c r="AG13" s="203"/>
      <c r="AH13" s="203"/>
      <c r="AI13" s="203"/>
      <c r="AJ13" s="203"/>
      <c r="AK13" s="204" t="s">
        <v>238</v>
      </c>
      <c r="AL13" s="204"/>
      <c r="AM13" s="204"/>
      <c r="AN13" s="204"/>
      <c r="AO13" s="204"/>
      <c r="AP13" s="204"/>
      <c r="AQ13" s="204"/>
      <c r="AR13" s="204"/>
      <c r="AS13" s="204"/>
      <c r="AT13" s="207">
        <v>230000</v>
      </c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>
        <v>147738.06</v>
      </c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>
        <f>AT13-BK13</f>
        <v>82261.94</v>
      </c>
      <c r="BW13" s="207"/>
      <c r="BX13" s="207"/>
      <c r="BY13" s="207"/>
      <c r="BZ13" s="207"/>
      <c r="CA13" s="207"/>
      <c r="CB13" s="207"/>
      <c r="CC13" s="207"/>
      <c r="CD13" s="207"/>
      <c r="CE13" s="207"/>
      <c r="CF13" s="2"/>
      <c r="CG13" s="2"/>
      <c r="CH13" s="2"/>
      <c r="CI13" s="2"/>
      <c r="CJ13" s="2"/>
      <c r="CK13" s="2"/>
      <c r="CL13" s="2"/>
    </row>
    <row r="14" spans="1:90" ht="99" customHeight="1">
      <c r="A14" s="214" t="s">
        <v>327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03" t="s">
        <v>233</v>
      </c>
      <c r="AF14" s="203"/>
      <c r="AG14" s="203"/>
      <c r="AH14" s="203"/>
      <c r="AI14" s="203"/>
      <c r="AJ14" s="203"/>
      <c r="AK14" s="204" t="s">
        <v>316</v>
      </c>
      <c r="AL14" s="204"/>
      <c r="AM14" s="204"/>
      <c r="AN14" s="204"/>
      <c r="AO14" s="204"/>
      <c r="AP14" s="204"/>
      <c r="AQ14" s="204"/>
      <c r="AR14" s="204"/>
      <c r="AS14" s="204"/>
      <c r="AT14" s="207">
        <v>680000</v>
      </c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>
        <v>538688.16</v>
      </c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>
        <f t="shared" si="0"/>
        <v>141311.83999999997</v>
      </c>
      <c r="BW14" s="207"/>
      <c r="BX14" s="207"/>
      <c r="BY14" s="207"/>
      <c r="BZ14" s="207"/>
      <c r="CA14" s="207"/>
      <c r="CB14" s="207"/>
      <c r="CC14" s="207"/>
      <c r="CD14" s="207"/>
      <c r="CE14" s="207"/>
      <c r="CF14" s="2"/>
      <c r="CG14" s="2"/>
      <c r="CH14" s="2"/>
      <c r="CI14" s="2"/>
      <c r="CJ14" s="2"/>
      <c r="CK14" s="2"/>
      <c r="CL14" s="2"/>
    </row>
    <row r="15" spans="1:90" ht="79.5" customHeight="1">
      <c r="A15" s="194" t="s">
        <v>305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203" t="s">
        <v>233</v>
      </c>
      <c r="AF15" s="203"/>
      <c r="AG15" s="203"/>
      <c r="AH15" s="203"/>
      <c r="AI15" s="203"/>
      <c r="AJ15" s="203"/>
      <c r="AK15" s="204" t="s">
        <v>239</v>
      </c>
      <c r="AL15" s="204"/>
      <c r="AM15" s="204"/>
      <c r="AN15" s="204"/>
      <c r="AO15" s="204"/>
      <c r="AP15" s="204"/>
      <c r="AQ15" s="204"/>
      <c r="AR15" s="204"/>
      <c r="AS15" s="204"/>
      <c r="AT15" s="207">
        <v>683400</v>
      </c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>
        <v>606460.43</v>
      </c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>
        <f t="shared" si="0"/>
        <v>76939.56999999995</v>
      </c>
      <c r="BW15" s="207"/>
      <c r="BX15" s="207"/>
      <c r="BY15" s="207"/>
      <c r="BZ15" s="207"/>
      <c r="CA15" s="207"/>
      <c r="CB15" s="207"/>
      <c r="CC15" s="207"/>
      <c r="CD15" s="207"/>
      <c r="CE15" s="207"/>
      <c r="CF15" s="2"/>
      <c r="CG15" s="2"/>
      <c r="CH15" s="2"/>
      <c r="CI15" s="2"/>
      <c r="CJ15" s="2"/>
      <c r="CK15" s="2"/>
      <c r="CL15" s="2"/>
    </row>
    <row r="16" spans="1:90" ht="66" customHeight="1">
      <c r="A16" s="194" t="s">
        <v>306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0" t="s">
        <v>233</v>
      </c>
      <c r="AF16" s="190"/>
      <c r="AG16" s="190"/>
      <c r="AH16" s="190"/>
      <c r="AI16" s="190"/>
      <c r="AJ16" s="190"/>
      <c r="AK16" s="191" t="s">
        <v>240</v>
      </c>
      <c r="AL16" s="191"/>
      <c r="AM16" s="191"/>
      <c r="AN16" s="191"/>
      <c r="AO16" s="191"/>
      <c r="AP16" s="191"/>
      <c r="AQ16" s="191"/>
      <c r="AR16" s="191"/>
      <c r="AS16" s="191"/>
      <c r="AT16" s="192">
        <v>94000</v>
      </c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>
        <v>80127</v>
      </c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>
        <f t="shared" si="0"/>
        <v>13873</v>
      </c>
      <c r="BW16" s="192"/>
      <c r="BX16" s="192"/>
      <c r="BY16" s="192"/>
      <c r="BZ16" s="192"/>
      <c r="CA16" s="192"/>
      <c r="CB16" s="192"/>
      <c r="CC16" s="192"/>
      <c r="CD16" s="192"/>
      <c r="CE16" s="192"/>
      <c r="CF16" s="2"/>
      <c r="CG16" s="2"/>
      <c r="CH16" s="2"/>
      <c r="CI16" s="2"/>
      <c r="CJ16" s="2"/>
      <c r="CK16" s="2"/>
      <c r="CL16" s="2"/>
    </row>
    <row r="17" spans="1:90" ht="65.25" customHeight="1">
      <c r="A17" s="194" t="s">
        <v>307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0" t="s">
        <v>233</v>
      </c>
      <c r="AF17" s="190"/>
      <c r="AG17" s="190"/>
      <c r="AH17" s="190"/>
      <c r="AI17" s="190"/>
      <c r="AJ17" s="190"/>
      <c r="AK17" s="191" t="s">
        <v>241</v>
      </c>
      <c r="AL17" s="191"/>
      <c r="AM17" s="191"/>
      <c r="AN17" s="191"/>
      <c r="AO17" s="191"/>
      <c r="AP17" s="191"/>
      <c r="AQ17" s="191"/>
      <c r="AR17" s="191"/>
      <c r="AS17" s="191"/>
      <c r="AT17" s="192">
        <v>10000</v>
      </c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>
        <v>2155</v>
      </c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>
        <f t="shared" si="0"/>
        <v>7845</v>
      </c>
      <c r="BW17" s="192"/>
      <c r="BX17" s="192"/>
      <c r="BY17" s="192"/>
      <c r="BZ17" s="192"/>
      <c r="CA17" s="192"/>
      <c r="CB17" s="192"/>
      <c r="CC17" s="192"/>
      <c r="CD17" s="192"/>
      <c r="CE17" s="192"/>
      <c r="CF17" s="2"/>
      <c r="CG17" s="2"/>
      <c r="CH17" s="2"/>
      <c r="CI17" s="2"/>
      <c r="CJ17" s="2"/>
      <c r="CK17" s="2"/>
      <c r="CL17" s="2"/>
    </row>
    <row r="18" spans="1:90" ht="99" customHeight="1">
      <c r="A18" s="194" t="s">
        <v>328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0" t="s">
        <v>233</v>
      </c>
      <c r="AF18" s="190"/>
      <c r="AG18" s="190"/>
      <c r="AH18" s="190"/>
      <c r="AI18" s="190"/>
      <c r="AJ18" s="190"/>
      <c r="AK18" s="191" t="s">
        <v>242</v>
      </c>
      <c r="AL18" s="191"/>
      <c r="AM18" s="191"/>
      <c r="AN18" s="191"/>
      <c r="AO18" s="191"/>
      <c r="AP18" s="191"/>
      <c r="AQ18" s="191"/>
      <c r="AR18" s="191"/>
      <c r="AS18" s="191"/>
      <c r="AT18" s="208">
        <v>200</v>
      </c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192">
        <v>200</v>
      </c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 t="s">
        <v>43</v>
      </c>
      <c r="BW18" s="192"/>
      <c r="BX18" s="192"/>
      <c r="BY18" s="192"/>
      <c r="BZ18" s="192"/>
      <c r="CA18" s="192"/>
      <c r="CB18" s="192"/>
      <c r="CC18" s="192"/>
      <c r="CD18" s="192"/>
      <c r="CE18" s="192"/>
      <c r="CF18" s="2"/>
      <c r="CG18" s="2"/>
      <c r="CH18" s="2"/>
      <c r="CI18" s="2"/>
      <c r="CJ18" s="2"/>
      <c r="CK18" s="2"/>
      <c r="CL18" s="2"/>
    </row>
    <row r="19" spans="1:90" ht="88.5" customHeight="1">
      <c r="A19" s="194" t="s">
        <v>329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0" t="s">
        <v>233</v>
      </c>
      <c r="AF19" s="190"/>
      <c r="AG19" s="190"/>
      <c r="AH19" s="190"/>
      <c r="AI19" s="190"/>
      <c r="AJ19" s="190"/>
      <c r="AK19" s="191" t="s">
        <v>243</v>
      </c>
      <c r="AL19" s="191"/>
      <c r="AM19" s="191"/>
      <c r="AN19" s="191"/>
      <c r="AO19" s="191"/>
      <c r="AP19" s="191"/>
      <c r="AQ19" s="191"/>
      <c r="AR19" s="191"/>
      <c r="AS19" s="191"/>
      <c r="AT19" s="208">
        <v>75100</v>
      </c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192">
        <v>66600</v>
      </c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>
        <f>AT19-BK19</f>
        <v>8500</v>
      </c>
      <c r="BW19" s="192"/>
      <c r="BX19" s="192"/>
      <c r="BY19" s="192"/>
      <c r="BZ19" s="192"/>
      <c r="CA19" s="192"/>
      <c r="CB19" s="192"/>
      <c r="CC19" s="192"/>
      <c r="CD19" s="192"/>
      <c r="CE19" s="192"/>
      <c r="CF19" s="2"/>
      <c r="CG19" s="2"/>
      <c r="CH19" s="2"/>
      <c r="CI19" s="2"/>
      <c r="CJ19" s="2"/>
      <c r="CK19" s="2"/>
      <c r="CL19" s="2"/>
    </row>
    <row r="20" spans="1:90" ht="65.25" customHeight="1">
      <c r="A20" s="194" t="s">
        <v>330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0" t="s">
        <v>233</v>
      </c>
      <c r="AF20" s="190"/>
      <c r="AG20" s="190"/>
      <c r="AH20" s="190"/>
      <c r="AI20" s="190"/>
      <c r="AJ20" s="190"/>
      <c r="AK20" s="191" t="s">
        <v>319</v>
      </c>
      <c r="AL20" s="191"/>
      <c r="AM20" s="191"/>
      <c r="AN20" s="191"/>
      <c r="AO20" s="191"/>
      <c r="AP20" s="191"/>
      <c r="AQ20" s="191"/>
      <c r="AR20" s="191"/>
      <c r="AS20" s="191"/>
      <c r="AT20" s="208">
        <v>272600</v>
      </c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192">
        <v>203761.6</v>
      </c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>
        <f>AT20-BK20</f>
        <v>68838.4</v>
      </c>
      <c r="BW20" s="192"/>
      <c r="BX20" s="192"/>
      <c r="BY20" s="192"/>
      <c r="BZ20" s="192"/>
      <c r="CA20" s="192"/>
      <c r="CB20" s="192"/>
      <c r="CC20" s="192"/>
      <c r="CD20" s="192"/>
      <c r="CE20" s="192"/>
      <c r="CF20" s="2"/>
      <c r="CG20" s="2"/>
      <c r="CH20" s="2"/>
      <c r="CI20" s="2"/>
      <c r="CJ20" s="2"/>
      <c r="CK20" s="2"/>
      <c r="CL20" s="2"/>
    </row>
    <row r="21" spans="1:90" ht="60.75" customHeight="1">
      <c r="A21" s="214" t="s">
        <v>331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03" t="s">
        <v>233</v>
      </c>
      <c r="AF21" s="203"/>
      <c r="AG21" s="203"/>
      <c r="AH21" s="203"/>
      <c r="AI21" s="203"/>
      <c r="AJ21" s="203"/>
      <c r="AK21" s="204" t="s">
        <v>244</v>
      </c>
      <c r="AL21" s="204"/>
      <c r="AM21" s="204"/>
      <c r="AN21" s="204"/>
      <c r="AO21" s="204"/>
      <c r="AP21" s="204"/>
      <c r="AQ21" s="204"/>
      <c r="AR21" s="204"/>
      <c r="AS21" s="204"/>
      <c r="AT21" s="213">
        <v>34600</v>
      </c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07" t="s">
        <v>43</v>
      </c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192">
        <f>AT21</f>
        <v>34600</v>
      </c>
      <c r="BW21" s="192"/>
      <c r="BX21" s="192"/>
      <c r="BY21" s="192"/>
      <c r="BZ21" s="192"/>
      <c r="CA21" s="192"/>
      <c r="CB21" s="192"/>
      <c r="CC21" s="192"/>
      <c r="CD21" s="192"/>
      <c r="CE21" s="192"/>
      <c r="CF21" s="2"/>
      <c r="CG21" s="2"/>
      <c r="CH21" s="2"/>
      <c r="CI21" s="2"/>
      <c r="CJ21" s="2"/>
      <c r="CK21" s="2"/>
      <c r="CL21" s="2"/>
    </row>
    <row r="22" spans="1:90" ht="89.25" customHeight="1">
      <c r="A22" s="194" t="s">
        <v>332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203" t="s">
        <v>233</v>
      </c>
      <c r="AF22" s="203"/>
      <c r="AG22" s="203"/>
      <c r="AH22" s="203"/>
      <c r="AI22" s="203"/>
      <c r="AJ22" s="203"/>
      <c r="AK22" s="204" t="s">
        <v>321</v>
      </c>
      <c r="AL22" s="204"/>
      <c r="AM22" s="204"/>
      <c r="AN22" s="204"/>
      <c r="AO22" s="204"/>
      <c r="AP22" s="204"/>
      <c r="AQ22" s="204"/>
      <c r="AR22" s="204"/>
      <c r="AS22" s="204"/>
      <c r="AT22" s="213">
        <v>10000</v>
      </c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07">
        <v>10000</v>
      </c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192" t="s">
        <v>43</v>
      </c>
      <c r="BW22" s="192"/>
      <c r="BX22" s="192"/>
      <c r="BY22" s="192"/>
      <c r="BZ22" s="192"/>
      <c r="CA22" s="192"/>
      <c r="CB22" s="192"/>
      <c r="CC22" s="192"/>
      <c r="CD22" s="192"/>
      <c r="CE22" s="192"/>
      <c r="CF22" s="2"/>
      <c r="CG22" s="2"/>
      <c r="CH22" s="2"/>
      <c r="CI22" s="2"/>
      <c r="CJ22" s="2"/>
      <c r="CK22" s="2"/>
      <c r="CL22" s="2"/>
    </row>
    <row r="23" spans="1:90" ht="72.75" customHeight="1">
      <c r="A23" s="194" t="s">
        <v>333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203" t="s">
        <v>233</v>
      </c>
      <c r="AF23" s="203"/>
      <c r="AG23" s="203"/>
      <c r="AH23" s="203"/>
      <c r="AI23" s="203"/>
      <c r="AJ23" s="203"/>
      <c r="AK23" s="204" t="s">
        <v>245</v>
      </c>
      <c r="AL23" s="204"/>
      <c r="AM23" s="204"/>
      <c r="AN23" s="204"/>
      <c r="AO23" s="204"/>
      <c r="AP23" s="204"/>
      <c r="AQ23" s="204"/>
      <c r="AR23" s="204"/>
      <c r="AS23" s="204"/>
      <c r="AT23" s="213">
        <v>50000</v>
      </c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07">
        <v>49000</v>
      </c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192">
        <f>AT23-BK23</f>
        <v>1000</v>
      </c>
      <c r="BW23" s="192"/>
      <c r="BX23" s="192"/>
      <c r="BY23" s="192"/>
      <c r="BZ23" s="192"/>
      <c r="CA23" s="192"/>
      <c r="CB23" s="192"/>
      <c r="CC23" s="192"/>
      <c r="CD23" s="192"/>
      <c r="CE23" s="192"/>
      <c r="CF23" s="2"/>
      <c r="CG23" s="2"/>
      <c r="CH23" s="2"/>
      <c r="CI23" s="2"/>
      <c r="CJ23" s="2"/>
      <c r="CK23" s="2"/>
      <c r="CL23" s="2"/>
    </row>
    <row r="24" spans="1:90" ht="51.75" customHeight="1">
      <c r="A24" s="194" t="s">
        <v>334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203" t="s">
        <v>233</v>
      </c>
      <c r="AF24" s="203"/>
      <c r="AG24" s="203"/>
      <c r="AH24" s="203"/>
      <c r="AI24" s="203"/>
      <c r="AJ24" s="203"/>
      <c r="AK24" s="204" t="s">
        <v>246</v>
      </c>
      <c r="AL24" s="204"/>
      <c r="AM24" s="204"/>
      <c r="AN24" s="204"/>
      <c r="AO24" s="204"/>
      <c r="AP24" s="204"/>
      <c r="AQ24" s="204"/>
      <c r="AR24" s="204"/>
      <c r="AS24" s="204"/>
      <c r="AT24" s="212">
        <v>87200</v>
      </c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07">
        <v>81551.89</v>
      </c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192">
        <f aca="true" t="shared" si="1" ref="BV24:BV31">AT24-BK24</f>
        <v>5648.110000000001</v>
      </c>
      <c r="BW24" s="192"/>
      <c r="BX24" s="192"/>
      <c r="BY24" s="192"/>
      <c r="BZ24" s="192"/>
      <c r="CA24" s="192"/>
      <c r="CB24" s="192"/>
      <c r="CC24" s="192"/>
      <c r="CD24" s="192"/>
      <c r="CE24" s="192"/>
      <c r="CF24" s="2"/>
      <c r="CG24" s="2"/>
      <c r="CH24" s="2"/>
      <c r="CI24" s="2"/>
      <c r="CJ24" s="2"/>
      <c r="CK24" s="2"/>
      <c r="CL24" s="2"/>
    </row>
    <row r="25" spans="1:90" ht="36.75" customHeight="1">
      <c r="A25" s="194" t="s">
        <v>358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203" t="s">
        <v>233</v>
      </c>
      <c r="AF25" s="203"/>
      <c r="AG25" s="203"/>
      <c r="AH25" s="203"/>
      <c r="AI25" s="203"/>
      <c r="AJ25" s="203"/>
      <c r="AK25" s="204" t="s">
        <v>356</v>
      </c>
      <c r="AL25" s="204"/>
      <c r="AM25" s="204"/>
      <c r="AN25" s="204"/>
      <c r="AO25" s="204"/>
      <c r="AP25" s="204"/>
      <c r="AQ25" s="204"/>
      <c r="AR25" s="204"/>
      <c r="AS25" s="204"/>
      <c r="AT25" s="213">
        <v>1000</v>
      </c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07">
        <v>842.08</v>
      </c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192">
        <f>AT25-BK25</f>
        <v>157.91999999999996</v>
      </c>
      <c r="BW25" s="192"/>
      <c r="BX25" s="192"/>
      <c r="BY25" s="192"/>
      <c r="BZ25" s="192"/>
      <c r="CA25" s="192"/>
      <c r="CB25" s="192"/>
      <c r="CC25" s="192"/>
      <c r="CD25" s="192"/>
      <c r="CE25" s="192"/>
      <c r="CF25" s="2"/>
      <c r="CG25" s="2"/>
      <c r="CH25" s="2"/>
      <c r="CI25" s="2"/>
      <c r="CJ25" s="2"/>
      <c r="CK25" s="2"/>
      <c r="CL25" s="2"/>
    </row>
    <row r="26" spans="1:90" ht="37.5" customHeight="1">
      <c r="A26" s="194" t="s">
        <v>359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203" t="s">
        <v>233</v>
      </c>
      <c r="AF26" s="203"/>
      <c r="AG26" s="203"/>
      <c r="AH26" s="203"/>
      <c r="AI26" s="203"/>
      <c r="AJ26" s="203"/>
      <c r="AK26" s="204" t="s">
        <v>357</v>
      </c>
      <c r="AL26" s="204"/>
      <c r="AM26" s="204"/>
      <c r="AN26" s="204"/>
      <c r="AO26" s="204"/>
      <c r="AP26" s="204"/>
      <c r="AQ26" s="204"/>
      <c r="AR26" s="204"/>
      <c r="AS26" s="204"/>
      <c r="AT26" s="212">
        <v>11000</v>
      </c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07">
        <v>10500</v>
      </c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192">
        <f>AT26-BK26</f>
        <v>500</v>
      </c>
      <c r="BW26" s="192"/>
      <c r="BX26" s="192"/>
      <c r="BY26" s="192"/>
      <c r="BZ26" s="192"/>
      <c r="CA26" s="192"/>
      <c r="CB26" s="192"/>
      <c r="CC26" s="192"/>
      <c r="CD26" s="192"/>
      <c r="CE26" s="192"/>
      <c r="CF26" s="2"/>
      <c r="CG26" s="2"/>
      <c r="CH26" s="2"/>
      <c r="CI26" s="2"/>
      <c r="CJ26" s="2"/>
      <c r="CK26" s="2"/>
      <c r="CL26" s="2"/>
    </row>
    <row r="27" spans="1:90" ht="72.75" customHeight="1">
      <c r="A27" s="194" t="s">
        <v>309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0" t="s">
        <v>233</v>
      </c>
      <c r="AF27" s="190"/>
      <c r="AG27" s="190"/>
      <c r="AH27" s="190"/>
      <c r="AI27" s="190"/>
      <c r="AJ27" s="190"/>
      <c r="AK27" s="191" t="s">
        <v>247</v>
      </c>
      <c r="AL27" s="191"/>
      <c r="AM27" s="191"/>
      <c r="AN27" s="191"/>
      <c r="AO27" s="191"/>
      <c r="AP27" s="191"/>
      <c r="AQ27" s="191"/>
      <c r="AR27" s="191"/>
      <c r="AS27" s="191"/>
      <c r="AT27" s="210">
        <v>124000</v>
      </c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192">
        <v>86043.4</v>
      </c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>
        <f t="shared" si="1"/>
        <v>37956.600000000006</v>
      </c>
      <c r="BW27" s="192"/>
      <c r="BX27" s="192"/>
      <c r="BY27" s="192"/>
      <c r="BZ27" s="192"/>
      <c r="CA27" s="192"/>
      <c r="CB27" s="192"/>
      <c r="CC27" s="192"/>
      <c r="CD27" s="192"/>
      <c r="CE27" s="192"/>
      <c r="CF27" s="2"/>
      <c r="CG27" s="2"/>
      <c r="CH27" s="2"/>
      <c r="CI27" s="2"/>
      <c r="CJ27" s="2"/>
      <c r="CK27" s="2"/>
      <c r="CL27" s="2"/>
    </row>
    <row r="28" spans="1:90" ht="85.5" customHeight="1">
      <c r="A28" s="194" t="s">
        <v>318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0" t="s">
        <v>233</v>
      </c>
      <c r="AF28" s="190"/>
      <c r="AG28" s="190"/>
      <c r="AH28" s="190"/>
      <c r="AI28" s="190"/>
      <c r="AJ28" s="190"/>
      <c r="AK28" s="191" t="s">
        <v>317</v>
      </c>
      <c r="AL28" s="191"/>
      <c r="AM28" s="191"/>
      <c r="AN28" s="191"/>
      <c r="AO28" s="191"/>
      <c r="AP28" s="191"/>
      <c r="AQ28" s="191"/>
      <c r="AR28" s="191"/>
      <c r="AS28" s="191"/>
      <c r="AT28" s="208">
        <v>50800</v>
      </c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192">
        <v>24858.97</v>
      </c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>
        <f t="shared" si="1"/>
        <v>25941.03</v>
      </c>
      <c r="BW28" s="192"/>
      <c r="BX28" s="192"/>
      <c r="BY28" s="192"/>
      <c r="BZ28" s="192"/>
      <c r="CA28" s="192"/>
      <c r="CB28" s="192"/>
      <c r="CC28" s="192"/>
      <c r="CD28" s="192"/>
      <c r="CE28" s="192"/>
      <c r="CF28" s="2"/>
      <c r="CG28" s="2"/>
      <c r="CH28" s="2"/>
      <c r="CI28" s="2"/>
      <c r="CJ28" s="2"/>
      <c r="CK28" s="2"/>
      <c r="CL28" s="2"/>
    </row>
    <row r="29" spans="1:90" ht="89.25" customHeight="1">
      <c r="A29" s="194" t="s">
        <v>335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0" t="s">
        <v>233</v>
      </c>
      <c r="AF29" s="190"/>
      <c r="AG29" s="190"/>
      <c r="AH29" s="190"/>
      <c r="AI29" s="190"/>
      <c r="AJ29" s="190"/>
      <c r="AK29" s="191" t="s">
        <v>248</v>
      </c>
      <c r="AL29" s="191"/>
      <c r="AM29" s="191"/>
      <c r="AN29" s="191"/>
      <c r="AO29" s="191"/>
      <c r="AP29" s="191"/>
      <c r="AQ29" s="191"/>
      <c r="AR29" s="191"/>
      <c r="AS29" s="191"/>
      <c r="AT29" s="208">
        <v>5000</v>
      </c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192">
        <v>3092.42</v>
      </c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>
        <f t="shared" si="1"/>
        <v>1907.58</v>
      </c>
      <c r="BW29" s="192"/>
      <c r="BX29" s="192"/>
      <c r="BY29" s="192"/>
      <c r="BZ29" s="192"/>
      <c r="CA29" s="192"/>
      <c r="CB29" s="192"/>
      <c r="CC29" s="192"/>
      <c r="CD29" s="192"/>
      <c r="CE29" s="192"/>
      <c r="CF29" s="2"/>
      <c r="CG29" s="2"/>
      <c r="CH29" s="2"/>
      <c r="CI29" s="2"/>
      <c r="CJ29" s="2"/>
      <c r="CK29" s="2"/>
      <c r="CL29" s="2"/>
    </row>
    <row r="30" spans="1:90" ht="78" customHeight="1">
      <c r="A30" s="194" t="s">
        <v>310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0" t="s">
        <v>233</v>
      </c>
      <c r="AF30" s="190"/>
      <c r="AG30" s="190"/>
      <c r="AH30" s="190"/>
      <c r="AI30" s="190"/>
      <c r="AJ30" s="190"/>
      <c r="AK30" s="191" t="s">
        <v>249</v>
      </c>
      <c r="AL30" s="191"/>
      <c r="AM30" s="191"/>
      <c r="AN30" s="191"/>
      <c r="AO30" s="191"/>
      <c r="AP30" s="191"/>
      <c r="AQ30" s="191"/>
      <c r="AR30" s="191"/>
      <c r="AS30" s="191"/>
      <c r="AT30" s="208">
        <v>174600</v>
      </c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192">
        <v>174600</v>
      </c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 t="s">
        <v>43</v>
      </c>
      <c r="BW30" s="192"/>
      <c r="BX30" s="192"/>
      <c r="BY30" s="192"/>
      <c r="BZ30" s="192"/>
      <c r="CA30" s="192"/>
      <c r="CB30" s="192"/>
      <c r="CC30" s="192"/>
      <c r="CD30" s="192"/>
      <c r="CE30" s="192"/>
      <c r="CF30" s="2"/>
      <c r="CG30" s="2"/>
      <c r="CH30" s="2"/>
      <c r="CI30" s="2"/>
      <c r="CJ30" s="2"/>
      <c r="CK30" s="2"/>
      <c r="CL30" s="2"/>
    </row>
    <row r="31" spans="1:90" ht="90" customHeight="1">
      <c r="A31" s="194" t="s">
        <v>336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0" t="s">
        <v>233</v>
      </c>
      <c r="AF31" s="190"/>
      <c r="AG31" s="190"/>
      <c r="AH31" s="190"/>
      <c r="AI31" s="190"/>
      <c r="AJ31" s="190"/>
      <c r="AK31" s="191" t="s">
        <v>250</v>
      </c>
      <c r="AL31" s="191"/>
      <c r="AM31" s="191"/>
      <c r="AN31" s="191"/>
      <c r="AO31" s="191"/>
      <c r="AP31" s="191"/>
      <c r="AQ31" s="191"/>
      <c r="AR31" s="191"/>
      <c r="AS31" s="191"/>
      <c r="AT31" s="208">
        <v>2683251.19</v>
      </c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192">
        <v>1162508.17</v>
      </c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>
        <f t="shared" si="1"/>
        <v>1520743.02</v>
      </c>
      <c r="BW31" s="192"/>
      <c r="BX31" s="192"/>
      <c r="BY31" s="192"/>
      <c r="BZ31" s="192"/>
      <c r="CA31" s="192"/>
      <c r="CB31" s="192"/>
      <c r="CC31" s="192"/>
      <c r="CD31" s="192"/>
      <c r="CE31" s="192"/>
      <c r="CF31" s="2"/>
      <c r="CG31" s="2"/>
      <c r="CH31" s="2"/>
      <c r="CI31" s="2"/>
      <c r="CJ31" s="2"/>
      <c r="CK31" s="2"/>
      <c r="CL31" s="2"/>
    </row>
    <row r="32" spans="1:90" ht="90.75" customHeight="1">
      <c r="A32" s="194" t="s">
        <v>338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0" t="s">
        <v>233</v>
      </c>
      <c r="AF32" s="190"/>
      <c r="AG32" s="190"/>
      <c r="AH32" s="190"/>
      <c r="AI32" s="190"/>
      <c r="AJ32" s="190"/>
      <c r="AK32" s="191" t="s">
        <v>308</v>
      </c>
      <c r="AL32" s="191"/>
      <c r="AM32" s="191"/>
      <c r="AN32" s="191"/>
      <c r="AO32" s="191"/>
      <c r="AP32" s="191"/>
      <c r="AQ32" s="191"/>
      <c r="AR32" s="191"/>
      <c r="AS32" s="191"/>
      <c r="AT32" s="208">
        <v>13227</v>
      </c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192">
        <v>13227</v>
      </c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 t="s">
        <v>43</v>
      </c>
      <c r="BW32" s="192"/>
      <c r="BX32" s="192"/>
      <c r="BY32" s="192"/>
      <c r="BZ32" s="192"/>
      <c r="CA32" s="192"/>
      <c r="CB32" s="192"/>
      <c r="CC32" s="192"/>
      <c r="CD32" s="192"/>
      <c r="CE32" s="192"/>
      <c r="CF32" s="2"/>
      <c r="CG32" s="2"/>
      <c r="CH32" s="2"/>
      <c r="CI32" s="2"/>
      <c r="CJ32" s="2"/>
      <c r="CK32" s="2"/>
      <c r="CL32" s="2"/>
    </row>
    <row r="33" spans="1:90" ht="101.25" customHeight="1" hidden="1">
      <c r="A33" s="194" t="s">
        <v>252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0" t="s">
        <v>253</v>
      </c>
      <c r="AF33" s="190"/>
      <c r="AG33" s="190"/>
      <c r="AH33" s="190"/>
      <c r="AI33" s="190"/>
      <c r="AJ33" s="190"/>
      <c r="AK33" s="191" t="s">
        <v>254</v>
      </c>
      <c r="AL33" s="191"/>
      <c r="AM33" s="191"/>
      <c r="AN33" s="191"/>
      <c r="AO33" s="191"/>
      <c r="AP33" s="191"/>
      <c r="AQ33" s="191"/>
      <c r="AR33" s="191"/>
      <c r="AS33" s="191"/>
      <c r="AT33" s="211">
        <v>0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2"/>
      <c r="CG33" s="2"/>
      <c r="CH33" s="2"/>
      <c r="CI33" s="2"/>
      <c r="CJ33" s="2"/>
      <c r="CK33" s="2"/>
      <c r="CL33" s="2"/>
    </row>
    <row r="34" spans="1:90" ht="90" customHeight="1" hidden="1">
      <c r="A34" s="194" t="s">
        <v>311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0" t="s">
        <v>233</v>
      </c>
      <c r="AF34" s="190"/>
      <c r="AG34" s="190"/>
      <c r="AH34" s="190"/>
      <c r="AI34" s="190"/>
      <c r="AJ34" s="190"/>
      <c r="AK34" s="191" t="s">
        <v>251</v>
      </c>
      <c r="AL34" s="191"/>
      <c r="AM34" s="191"/>
      <c r="AN34" s="191"/>
      <c r="AO34" s="191"/>
      <c r="AP34" s="191"/>
      <c r="AQ34" s="191"/>
      <c r="AR34" s="191"/>
      <c r="AS34" s="191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192" t="s">
        <v>43</v>
      </c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>
        <f>AT34</f>
        <v>0</v>
      </c>
      <c r="BW34" s="192"/>
      <c r="BX34" s="192"/>
      <c r="BY34" s="192"/>
      <c r="BZ34" s="192"/>
      <c r="CA34" s="192"/>
      <c r="CB34" s="192"/>
      <c r="CC34" s="192"/>
      <c r="CD34" s="192"/>
      <c r="CE34" s="192"/>
      <c r="CF34" s="2"/>
      <c r="CG34" s="2"/>
      <c r="CH34" s="2"/>
      <c r="CI34" s="2"/>
      <c r="CJ34" s="2"/>
      <c r="CK34" s="2"/>
      <c r="CL34" s="2"/>
    </row>
    <row r="35" spans="1:90" ht="91.5" customHeight="1">
      <c r="A35" s="194" t="s">
        <v>337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0" t="s">
        <v>233</v>
      </c>
      <c r="AF35" s="190"/>
      <c r="AG35" s="190"/>
      <c r="AH35" s="190"/>
      <c r="AI35" s="190"/>
      <c r="AJ35" s="190"/>
      <c r="AK35" s="191" t="s">
        <v>255</v>
      </c>
      <c r="AL35" s="191"/>
      <c r="AM35" s="191"/>
      <c r="AN35" s="191"/>
      <c r="AO35" s="191"/>
      <c r="AP35" s="191"/>
      <c r="AQ35" s="191"/>
      <c r="AR35" s="191"/>
      <c r="AS35" s="191"/>
      <c r="AT35" s="208">
        <v>203600</v>
      </c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192">
        <v>203600</v>
      </c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 t="s">
        <v>43</v>
      </c>
      <c r="BW35" s="192"/>
      <c r="BX35" s="192"/>
      <c r="BY35" s="192"/>
      <c r="BZ35" s="192"/>
      <c r="CA35" s="192"/>
      <c r="CB35" s="192"/>
      <c r="CC35" s="192"/>
      <c r="CD35" s="192"/>
      <c r="CE35" s="192"/>
      <c r="CF35" s="2"/>
      <c r="CG35" s="2"/>
      <c r="CH35" s="2"/>
      <c r="CI35" s="2"/>
      <c r="CJ35" s="2"/>
      <c r="CK35" s="2"/>
      <c r="CL35" s="2"/>
    </row>
    <row r="36" spans="1:90" ht="76.5" customHeight="1">
      <c r="A36" s="194" t="s">
        <v>339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0" t="s">
        <v>233</v>
      </c>
      <c r="AF36" s="190"/>
      <c r="AG36" s="190"/>
      <c r="AH36" s="190"/>
      <c r="AI36" s="190"/>
      <c r="AJ36" s="190"/>
      <c r="AK36" s="191" t="s">
        <v>256</v>
      </c>
      <c r="AL36" s="191"/>
      <c r="AM36" s="191"/>
      <c r="AN36" s="191"/>
      <c r="AO36" s="191"/>
      <c r="AP36" s="191"/>
      <c r="AQ36" s="191"/>
      <c r="AR36" s="191"/>
      <c r="AS36" s="191"/>
      <c r="AT36" s="208">
        <v>1100000</v>
      </c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192">
        <v>545563.73</v>
      </c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>
        <f>AT36-BK36</f>
        <v>554436.27</v>
      </c>
      <c r="BW36" s="192"/>
      <c r="BX36" s="192"/>
      <c r="BY36" s="192"/>
      <c r="BZ36" s="192"/>
      <c r="CA36" s="192"/>
      <c r="CB36" s="192"/>
      <c r="CC36" s="192"/>
      <c r="CD36" s="192"/>
      <c r="CE36" s="192"/>
      <c r="CF36" s="2"/>
      <c r="CG36" s="2"/>
      <c r="CH36" s="2"/>
      <c r="CI36" s="2"/>
      <c r="CJ36" s="2"/>
      <c r="CK36" s="2"/>
      <c r="CL36" s="2"/>
    </row>
    <row r="37" spans="1:90" ht="97.5" customHeight="1">
      <c r="A37" s="194" t="s">
        <v>340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0" t="s">
        <v>233</v>
      </c>
      <c r="AF37" s="190"/>
      <c r="AG37" s="190"/>
      <c r="AH37" s="190"/>
      <c r="AI37" s="190"/>
      <c r="AJ37" s="190"/>
      <c r="AK37" s="191" t="s">
        <v>257</v>
      </c>
      <c r="AL37" s="191"/>
      <c r="AM37" s="191"/>
      <c r="AN37" s="191"/>
      <c r="AO37" s="191"/>
      <c r="AP37" s="191"/>
      <c r="AQ37" s="191"/>
      <c r="AR37" s="191"/>
      <c r="AS37" s="191"/>
      <c r="AT37" s="208">
        <v>20000</v>
      </c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192">
        <v>2520</v>
      </c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>
        <f>AT37-BK37</f>
        <v>17480</v>
      </c>
      <c r="BW37" s="192"/>
      <c r="BX37" s="192"/>
      <c r="BY37" s="192"/>
      <c r="BZ37" s="192"/>
      <c r="CA37" s="192"/>
      <c r="CB37" s="192"/>
      <c r="CC37" s="192"/>
      <c r="CD37" s="192"/>
      <c r="CE37" s="192"/>
      <c r="CF37" s="2"/>
      <c r="CG37" s="2"/>
      <c r="CH37" s="2"/>
      <c r="CI37" s="2"/>
      <c r="CJ37" s="2"/>
      <c r="CK37" s="2"/>
      <c r="CL37" s="2"/>
    </row>
    <row r="38" spans="1:90" ht="76.5" customHeight="1">
      <c r="A38" s="194" t="s">
        <v>341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0" t="s">
        <v>233</v>
      </c>
      <c r="AF38" s="190"/>
      <c r="AG38" s="190"/>
      <c r="AH38" s="190"/>
      <c r="AI38" s="190"/>
      <c r="AJ38" s="190"/>
      <c r="AK38" s="191" t="s">
        <v>258</v>
      </c>
      <c r="AL38" s="191"/>
      <c r="AM38" s="191"/>
      <c r="AN38" s="191"/>
      <c r="AO38" s="191"/>
      <c r="AP38" s="191"/>
      <c r="AQ38" s="191"/>
      <c r="AR38" s="191"/>
      <c r="AS38" s="191"/>
      <c r="AT38" s="208">
        <v>669500</v>
      </c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192">
        <v>665431.63</v>
      </c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>
        <f>AT38-BK38</f>
        <v>4068.3699999999953</v>
      </c>
      <c r="BW38" s="192"/>
      <c r="BX38" s="192"/>
      <c r="BY38" s="192"/>
      <c r="BZ38" s="192"/>
      <c r="CA38" s="192"/>
      <c r="CB38" s="192"/>
      <c r="CC38" s="192"/>
      <c r="CD38" s="192"/>
      <c r="CE38" s="192"/>
      <c r="CF38" s="2"/>
      <c r="CG38" s="2"/>
      <c r="CH38" s="2"/>
      <c r="CI38" s="2"/>
      <c r="CJ38" s="2"/>
      <c r="CK38" s="2"/>
      <c r="CL38" s="2"/>
    </row>
    <row r="39" spans="1:90" ht="92.25" customHeight="1">
      <c r="A39" s="194" t="s">
        <v>342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0" t="s">
        <v>233</v>
      </c>
      <c r="AF39" s="190"/>
      <c r="AG39" s="190"/>
      <c r="AH39" s="190"/>
      <c r="AI39" s="190"/>
      <c r="AJ39" s="190"/>
      <c r="AK39" s="191" t="s">
        <v>259</v>
      </c>
      <c r="AL39" s="191"/>
      <c r="AM39" s="191"/>
      <c r="AN39" s="191"/>
      <c r="AO39" s="191"/>
      <c r="AP39" s="191"/>
      <c r="AQ39" s="191"/>
      <c r="AR39" s="191"/>
      <c r="AS39" s="191"/>
      <c r="AT39" s="208">
        <v>245000</v>
      </c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192">
        <v>234472.2</v>
      </c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>
        <f>AT39-BK39</f>
        <v>10527.799999999988</v>
      </c>
      <c r="BW39" s="192"/>
      <c r="BX39" s="192"/>
      <c r="BY39" s="192"/>
      <c r="BZ39" s="192"/>
      <c r="CA39" s="192"/>
      <c r="CB39" s="192"/>
      <c r="CC39" s="192"/>
      <c r="CD39" s="192"/>
      <c r="CE39" s="192"/>
      <c r="CF39" s="2"/>
      <c r="CG39" s="2"/>
      <c r="CH39" s="2"/>
      <c r="CI39" s="2"/>
      <c r="CJ39" s="2"/>
      <c r="CK39" s="2"/>
      <c r="CL39" s="2"/>
    </row>
    <row r="40" spans="1:90" ht="77.25" customHeight="1">
      <c r="A40" s="209" t="s">
        <v>343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190" t="s">
        <v>233</v>
      </c>
      <c r="AF40" s="190"/>
      <c r="AG40" s="190"/>
      <c r="AH40" s="190"/>
      <c r="AI40" s="190"/>
      <c r="AJ40" s="190"/>
      <c r="AK40" s="191" t="s">
        <v>260</v>
      </c>
      <c r="AL40" s="191"/>
      <c r="AM40" s="191"/>
      <c r="AN40" s="191"/>
      <c r="AO40" s="191"/>
      <c r="AP40" s="191"/>
      <c r="AQ40" s="191"/>
      <c r="AR40" s="191"/>
      <c r="AS40" s="191"/>
      <c r="AT40" s="210">
        <v>205000</v>
      </c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192">
        <v>202223.04</v>
      </c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>
        <f>AT40-BK40</f>
        <v>2776.959999999992</v>
      </c>
      <c r="BW40" s="192"/>
      <c r="BX40" s="192"/>
      <c r="BY40" s="192"/>
      <c r="BZ40" s="192"/>
      <c r="CA40" s="192"/>
      <c r="CB40" s="192"/>
      <c r="CC40" s="192"/>
      <c r="CD40" s="192"/>
      <c r="CE40" s="192"/>
      <c r="CF40" s="2"/>
      <c r="CG40" s="2"/>
      <c r="CH40" s="2"/>
      <c r="CI40" s="2"/>
      <c r="CJ40" s="2"/>
      <c r="CK40" s="2"/>
      <c r="CL40" s="2"/>
    </row>
    <row r="41" spans="1:90" ht="81.75" customHeight="1">
      <c r="A41" s="194" t="s">
        <v>305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0" t="s">
        <v>233</v>
      </c>
      <c r="AF41" s="190"/>
      <c r="AG41" s="190"/>
      <c r="AH41" s="190"/>
      <c r="AI41" s="190"/>
      <c r="AJ41" s="190"/>
      <c r="AK41" s="191" t="s">
        <v>261</v>
      </c>
      <c r="AL41" s="191"/>
      <c r="AM41" s="191"/>
      <c r="AN41" s="191"/>
      <c r="AO41" s="191"/>
      <c r="AP41" s="191"/>
      <c r="AQ41" s="191"/>
      <c r="AR41" s="191"/>
      <c r="AS41" s="191"/>
      <c r="AT41" s="208">
        <v>7500</v>
      </c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192" t="s">
        <v>43</v>
      </c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>
        <f>AT41</f>
        <v>7500</v>
      </c>
      <c r="BW41" s="192"/>
      <c r="BX41" s="192"/>
      <c r="BY41" s="192"/>
      <c r="BZ41" s="192"/>
      <c r="CA41" s="192"/>
      <c r="CB41" s="192"/>
      <c r="CC41" s="192"/>
      <c r="CD41" s="192"/>
      <c r="CE41" s="192"/>
      <c r="CF41" s="2"/>
      <c r="CG41" s="2"/>
      <c r="CH41" s="2"/>
      <c r="CI41" s="2"/>
      <c r="CJ41" s="2"/>
      <c r="CK41" s="2"/>
      <c r="CL41" s="2"/>
    </row>
    <row r="42" spans="1:90" ht="111.75" customHeight="1">
      <c r="A42" s="194" t="s">
        <v>312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0" t="s">
        <v>233</v>
      </c>
      <c r="AF42" s="190"/>
      <c r="AG42" s="190"/>
      <c r="AH42" s="190"/>
      <c r="AI42" s="190"/>
      <c r="AJ42" s="190"/>
      <c r="AK42" s="191" t="s">
        <v>262</v>
      </c>
      <c r="AL42" s="191"/>
      <c r="AM42" s="191"/>
      <c r="AN42" s="191"/>
      <c r="AO42" s="191"/>
      <c r="AP42" s="191"/>
      <c r="AQ42" s="191"/>
      <c r="AR42" s="191"/>
      <c r="AS42" s="191"/>
      <c r="AT42" s="208">
        <v>3551000</v>
      </c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192">
        <v>2018458.63</v>
      </c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>
        <f>AT42-BK42</f>
        <v>1532541.37</v>
      </c>
      <c r="BW42" s="192"/>
      <c r="BX42" s="192"/>
      <c r="BY42" s="192"/>
      <c r="BZ42" s="192"/>
      <c r="CA42" s="192"/>
      <c r="CB42" s="192"/>
      <c r="CC42" s="192"/>
      <c r="CD42" s="192"/>
      <c r="CE42" s="192"/>
      <c r="CF42" s="2"/>
      <c r="CG42" s="2"/>
      <c r="CH42" s="2"/>
      <c r="CI42" s="2"/>
      <c r="CJ42" s="2"/>
      <c r="CK42" s="2"/>
      <c r="CL42" s="2"/>
    </row>
    <row r="43" spans="1:90" ht="135.75" customHeight="1">
      <c r="A43" s="194" t="s">
        <v>344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0" t="s">
        <v>233</v>
      </c>
      <c r="AF43" s="190"/>
      <c r="AG43" s="190"/>
      <c r="AH43" s="190"/>
      <c r="AI43" s="190"/>
      <c r="AJ43" s="190"/>
      <c r="AK43" s="191" t="s">
        <v>263</v>
      </c>
      <c r="AL43" s="191"/>
      <c r="AM43" s="191"/>
      <c r="AN43" s="191"/>
      <c r="AO43" s="191"/>
      <c r="AP43" s="191"/>
      <c r="AQ43" s="191"/>
      <c r="AR43" s="191"/>
      <c r="AS43" s="191"/>
      <c r="AT43" s="208">
        <v>74000</v>
      </c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192">
        <v>74000</v>
      </c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 t="s">
        <v>43</v>
      </c>
      <c r="BW43" s="192"/>
      <c r="BX43" s="192"/>
      <c r="BY43" s="192"/>
      <c r="BZ43" s="192"/>
      <c r="CA43" s="192"/>
      <c r="CB43" s="192"/>
      <c r="CC43" s="192"/>
      <c r="CD43" s="192"/>
      <c r="CE43" s="192"/>
      <c r="CF43" s="2"/>
      <c r="CG43" s="2"/>
      <c r="CH43" s="2"/>
      <c r="CI43" s="2"/>
      <c r="CJ43" s="2"/>
      <c r="CK43" s="2"/>
      <c r="CL43" s="2"/>
    </row>
    <row r="44" spans="1:90" ht="86.25" customHeight="1">
      <c r="A44" s="194" t="s">
        <v>264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0" t="s">
        <v>233</v>
      </c>
      <c r="AF44" s="190"/>
      <c r="AG44" s="190"/>
      <c r="AH44" s="190"/>
      <c r="AI44" s="190"/>
      <c r="AJ44" s="190"/>
      <c r="AK44" s="191" t="s">
        <v>355</v>
      </c>
      <c r="AL44" s="191"/>
      <c r="AM44" s="191"/>
      <c r="AN44" s="191"/>
      <c r="AO44" s="191"/>
      <c r="AP44" s="191"/>
      <c r="AQ44" s="191"/>
      <c r="AR44" s="191"/>
      <c r="AS44" s="191"/>
      <c r="AT44" s="192">
        <v>15100</v>
      </c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3">
        <v>15100</v>
      </c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2" t="s">
        <v>43</v>
      </c>
      <c r="BW44" s="192"/>
      <c r="BX44" s="192"/>
      <c r="BY44" s="192"/>
      <c r="BZ44" s="192"/>
      <c r="CA44" s="192"/>
      <c r="CB44" s="192"/>
      <c r="CC44" s="192"/>
      <c r="CD44" s="192"/>
      <c r="CE44" s="192"/>
      <c r="CF44" s="2"/>
      <c r="CG44" s="2"/>
      <c r="CH44" s="2"/>
      <c r="CI44" s="2"/>
      <c r="CJ44" s="2"/>
      <c r="CK44" s="2"/>
      <c r="CL44" s="2"/>
    </row>
    <row r="45" spans="1:90" ht="120" customHeight="1">
      <c r="A45" s="194" t="s">
        <v>265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0" t="s">
        <v>233</v>
      </c>
      <c r="AF45" s="190"/>
      <c r="AG45" s="190"/>
      <c r="AH45" s="190"/>
      <c r="AI45" s="190"/>
      <c r="AJ45" s="190"/>
      <c r="AK45" s="191" t="s">
        <v>266</v>
      </c>
      <c r="AL45" s="191"/>
      <c r="AM45" s="191"/>
      <c r="AN45" s="191"/>
      <c r="AO45" s="191"/>
      <c r="AP45" s="191"/>
      <c r="AQ45" s="191"/>
      <c r="AR45" s="191"/>
      <c r="AS45" s="191"/>
      <c r="AT45" s="192">
        <v>231300</v>
      </c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3">
        <v>231300</v>
      </c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2" t="s">
        <v>43</v>
      </c>
      <c r="BW45" s="192"/>
      <c r="BX45" s="192"/>
      <c r="BY45" s="192"/>
      <c r="BZ45" s="192"/>
      <c r="CA45" s="192"/>
      <c r="CB45" s="192"/>
      <c r="CC45" s="192"/>
      <c r="CD45" s="192"/>
      <c r="CE45" s="192"/>
      <c r="CF45" s="2"/>
      <c r="CG45" s="2"/>
      <c r="CH45" s="2"/>
      <c r="CI45" s="2"/>
      <c r="CJ45" s="2"/>
      <c r="CK45" s="2"/>
      <c r="CL45" s="2"/>
    </row>
    <row r="46" spans="1:90" ht="63.75" customHeight="1">
      <c r="A46" s="194" t="s">
        <v>360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0" t="s">
        <v>233</v>
      </c>
      <c r="AF46" s="190"/>
      <c r="AG46" s="190"/>
      <c r="AH46" s="190"/>
      <c r="AI46" s="190"/>
      <c r="AJ46" s="190"/>
      <c r="AK46" s="191" t="s">
        <v>364</v>
      </c>
      <c r="AL46" s="191"/>
      <c r="AM46" s="191"/>
      <c r="AN46" s="191"/>
      <c r="AO46" s="191"/>
      <c r="AP46" s="191"/>
      <c r="AQ46" s="191"/>
      <c r="AR46" s="191"/>
      <c r="AS46" s="191"/>
      <c r="AT46" s="192">
        <v>330000</v>
      </c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3" t="s">
        <v>43</v>
      </c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2">
        <v>330000</v>
      </c>
      <c r="BW46" s="192"/>
      <c r="BX46" s="192"/>
      <c r="BY46" s="192"/>
      <c r="BZ46" s="192"/>
      <c r="CA46" s="192"/>
      <c r="CB46" s="192"/>
      <c r="CC46" s="192"/>
      <c r="CD46" s="192"/>
      <c r="CE46" s="192"/>
      <c r="CF46" s="2"/>
      <c r="CG46" s="2"/>
      <c r="CH46" s="2"/>
      <c r="CI46" s="2"/>
      <c r="CJ46" s="2"/>
      <c r="CK46" s="2"/>
      <c r="CL46" s="2"/>
    </row>
    <row r="47" spans="1:90" ht="107.25" customHeight="1">
      <c r="A47" s="194" t="s">
        <v>345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0" t="s">
        <v>233</v>
      </c>
      <c r="AF47" s="190"/>
      <c r="AG47" s="190"/>
      <c r="AH47" s="190"/>
      <c r="AI47" s="190"/>
      <c r="AJ47" s="190"/>
      <c r="AK47" s="191" t="s">
        <v>267</v>
      </c>
      <c r="AL47" s="191"/>
      <c r="AM47" s="191"/>
      <c r="AN47" s="191"/>
      <c r="AO47" s="191"/>
      <c r="AP47" s="191"/>
      <c r="AQ47" s="191"/>
      <c r="AR47" s="191"/>
      <c r="AS47" s="191"/>
      <c r="AT47" s="192">
        <v>118000</v>
      </c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>
        <v>82771.71</v>
      </c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>
        <f>AT47-BK47</f>
        <v>35228.28999999999</v>
      </c>
      <c r="BW47" s="192"/>
      <c r="BX47" s="192"/>
      <c r="BY47" s="192"/>
      <c r="BZ47" s="192"/>
      <c r="CA47" s="192"/>
      <c r="CB47" s="192"/>
      <c r="CC47" s="192"/>
      <c r="CD47" s="192"/>
      <c r="CE47" s="192"/>
      <c r="CF47" s="2"/>
      <c r="CG47" s="2"/>
      <c r="CH47" s="2"/>
      <c r="CI47" s="2"/>
      <c r="CJ47" s="2"/>
      <c r="CK47" s="2"/>
      <c r="CL47" s="2"/>
    </row>
    <row r="48" spans="1:90" ht="77.25" customHeight="1" thickBot="1">
      <c r="A48" s="194" t="s">
        <v>313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0" t="s">
        <v>233</v>
      </c>
      <c r="AF48" s="190"/>
      <c r="AG48" s="190"/>
      <c r="AH48" s="190"/>
      <c r="AI48" s="190"/>
      <c r="AJ48" s="190"/>
      <c r="AK48" s="204" t="s">
        <v>268</v>
      </c>
      <c r="AL48" s="204"/>
      <c r="AM48" s="204"/>
      <c r="AN48" s="204"/>
      <c r="AO48" s="204"/>
      <c r="AP48" s="204"/>
      <c r="AQ48" s="204"/>
      <c r="AR48" s="204"/>
      <c r="AS48" s="204"/>
      <c r="AT48" s="207">
        <v>74776</v>
      </c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192">
        <v>63755</v>
      </c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>
        <f>AT48-BK48</f>
        <v>11021</v>
      </c>
      <c r="BW48" s="192"/>
      <c r="BX48" s="192"/>
      <c r="BY48" s="192"/>
      <c r="BZ48" s="192"/>
      <c r="CA48" s="192"/>
      <c r="CB48" s="192"/>
      <c r="CC48" s="192"/>
      <c r="CD48" s="192"/>
      <c r="CE48" s="192"/>
      <c r="CF48" s="2"/>
      <c r="CG48" s="2"/>
      <c r="CH48" s="2"/>
      <c r="CI48" s="2"/>
      <c r="CJ48" s="2"/>
      <c r="CK48" s="2"/>
      <c r="CL48" s="2"/>
    </row>
    <row r="49" spans="1:90" ht="16.5" customHeight="1" hidden="1">
      <c r="A49" s="54"/>
      <c r="B49" s="202" t="s">
        <v>269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3" t="s">
        <v>233</v>
      </c>
      <c r="AF49" s="203"/>
      <c r="AG49" s="203"/>
      <c r="AH49" s="203"/>
      <c r="AI49" s="203"/>
      <c r="AJ49" s="203"/>
      <c r="AK49" s="204" t="s">
        <v>270</v>
      </c>
      <c r="AL49" s="204"/>
      <c r="AM49" s="204"/>
      <c r="AN49" s="204"/>
      <c r="AO49" s="204"/>
      <c r="AP49" s="204"/>
      <c r="AQ49" s="204"/>
      <c r="AR49" s="204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7" t="s">
        <v>43</v>
      </c>
      <c r="BW49" s="207"/>
      <c r="BX49" s="207"/>
      <c r="BY49" s="207"/>
      <c r="BZ49" s="207"/>
      <c r="CA49" s="207"/>
      <c r="CB49" s="207"/>
      <c r="CC49" s="207"/>
      <c r="CD49" s="207"/>
      <c r="CE49" s="207"/>
      <c r="CF49" s="55"/>
      <c r="CG49" s="55"/>
      <c r="CH49" s="55"/>
      <c r="CI49" s="55"/>
      <c r="CJ49" s="55"/>
      <c r="CK49" s="55"/>
      <c r="CL49" s="55"/>
    </row>
    <row r="50" spans="1:90" ht="14.25" customHeight="1" hidden="1" thickBot="1">
      <c r="A50" s="5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7"/>
      <c r="AE50" s="58"/>
      <c r="AF50" s="58"/>
      <c r="AG50" s="58"/>
      <c r="AH50" s="58"/>
      <c r="AI50" s="58"/>
      <c r="AJ50" s="58"/>
      <c r="AK50" s="59"/>
      <c r="AL50" s="59"/>
      <c r="AM50" s="59"/>
      <c r="AN50" s="59"/>
      <c r="AO50" s="59"/>
      <c r="AP50" s="59"/>
      <c r="AQ50" s="59"/>
      <c r="AR50" s="59"/>
      <c r="AS50" s="59"/>
      <c r="AT50" s="60"/>
      <c r="AU50" s="60"/>
      <c r="AV50" s="60"/>
      <c r="AW50" s="60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60"/>
      <c r="BJ50" s="60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2"/>
      <c r="CG50" s="2"/>
      <c r="CH50" s="2"/>
      <c r="CI50" s="2"/>
      <c r="CJ50" s="2"/>
      <c r="CK50" s="2"/>
      <c r="CL50" s="2"/>
    </row>
    <row r="51" spans="1:90" ht="23.25" customHeight="1" thickBot="1">
      <c r="A51" s="54"/>
      <c r="B51" s="197" t="s">
        <v>271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8" t="s">
        <v>272</v>
      </c>
      <c r="AF51" s="198"/>
      <c r="AG51" s="198"/>
      <c r="AH51" s="198"/>
      <c r="AI51" s="198"/>
      <c r="AJ51" s="198"/>
      <c r="AK51" s="199" t="s">
        <v>31</v>
      </c>
      <c r="AL51" s="199"/>
      <c r="AM51" s="199"/>
      <c r="AN51" s="199"/>
      <c r="AO51" s="199"/>
      <c r="AP51" s="199"/>
      <c r="AQ51" s="199"/>
      <c r="AR51" s="199"/>
      <c r="AS51" s="199"/>
      <c r="AT51" s="200">
        <f>стр1!BB13-стр2!AT6</f>
        <v>-2041554.1899999995</v>
      </c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1">
        <f>стр1!BX13-стр2!BK6</f>
        <v>-130807.86000000127</v>
      </c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195" t="s">
        <v>31</v>
      </c>
      <c r="BW51" s="195"/>
      <c r="BX51" s="195"/>
      <c r="BY51" s="195"/>
      <c r="BZ51" s="195"/>
      <c r="CA51" s="195"/>
      <c r="CB51" s="195"/>
      <c r="CC51" s="195"/>
      <c r="CD51" s="195"/>
      <c r="CE51" s="195"/>
      <c r="CF51" s="2"/>
      <c r="CG51" s="2"/>
      <c r="CH51" s="2"/>
      <c r="CI51" s="2"/>
      <c r="CJ51" s="2"/>
      <c r="CK51" s="2"/>
      <c r="CL51" s="2"/>
    </row>
  </sheetData>
  <sheetProtection selectLockedCells="1" selectUnlockedCells="1"/>
  <mergeCells count="284">
    <mergeCell ref="BK25:BU25"/>
    <mergeCell ref="BK26:BU26"/>
    <mergeCell ref="BV25:CE25"/>
    <mergeCell ref="BV26:CE26"/>
    <mergeCell ref="A26:AD26"/>
    <mergeCell ref="A25:AD25"/>
    <mergeCell ref="AE25:AJ25"/>
    <mergeCell ref="AE26:AJ26"/>
    <mergeCell ref="AK25:AS25"/>
    <mergeCell ref="AK26:AS26"/>
    <mergeCell ref="AT25:BJ25"/>
    <mergeCell ref="AT26:BJ26"/>
    <mergeCell ref="A20:AD20"/>
    <mergeCell ref="AE20:AJ20"/>
    <mergeCell ref="AK20:AS20"/>
    <mergeCell ref="AT20:BJ20"/>
    <mergeCell ref="A21:AD21"/>
    <mergeCell ref="AE21:AJ21"/>
    <mergeCell ref="AK21:AS21"/>
    <mergeCell ref="AT21:BJ21"/>
    <mergeCell ref="BK20:BU20"/>
    <mergeCell ref="BV20:CE20"/>
    <mergeCell ref="A11:AD11"/>
    <mergeCell ref="AE11:AJ11"/>
    <mergeCell ref="AK11:AS11"/>
    <mergeCell ref="AT11:BJ11"/>
    <mergeCell ref="BK11:BU11"/>
    <mergeCell ref="BV11:CE11"/>
    <mergeCell ref="A14:AD14"/>
    <mergeCell ref="AE14:AJ14"/>
    <mergeCell ref="AK14:AS14"/>
    <mergeCell ref="AT14:BJ14"/>
    <mergeCell ref="BK14:BU14"/>
    <mergeCell ref="BV14:CE14"/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47:AD47"/>
    <mergeCell ref="AE47:AJ47"/>
    <mergeCell ref="AK47:AS47"/>
    <mergeCell ref="AT47:BJ47"/>
    <mergeCell ref="BK47:BU47"/>
    <mergeCell ref="BV47:CE47"/>
    <mergeCell ref="A48:AD48"/>
    <mergeCell ref="AE48:AJ48"/>
    <mergeCell ref="AK48:AS48"/>
    <mergeCell ref="AT48:BJ48"/>
    <mergeCell ref="BK48:BU48"/>
    <mergeCell ref="BV48:CE48"/>
    <mergeCell ref="B49:AD49"/>
    <mergeCell ref="AE49:AJ49"/>
    <mergeCell ref="AK49:AS49"/>
    <mergeCell ref="AT49:BJ49"/>
    <mergeCell ref="BK49:BU49"/>
    <mergeCell ref="BV49:CE49"/>
    <mergeCell ref="BV51:CE51"/>
    <mergeCell ref="AX50:BH50"/>
    <mergeCell ref="B51:AD51"/>
    <mergeCell ref="AE51:AJ51"/>
    <mergeCell ref="AK51:AS51"/>
    <mergeCell ref="AT51:BJ51"/>
    <mergeCell ref="BK51:BU51"/>
    <mergeCell ref="AE46:AJ46"/>
    <mergeCell ref="AK46:AS46"/>
    <mergeCell ref="AT46:BJ46"/>
    <mergeCell ref="BK46:BU46"/>
    <mergeCell ref="BV46:CE46"/>
    <mergeCell ref="A46:AD46"/>
  </mergeCells>
  <printOptions/>
  <pageMargins left="0.3937007874015748" right="0.1968503937007874" top="0.5511811023622047" bottom="0.35433070866141736" header="0.31496062992125984" footer="0.5118110236220472"/>
  <pageSetup horizontalDpi="300" verticalDpi="300" orientation="portrait" paperSize="9" scale="7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0" max="82" man="1"/>
    <brk id="37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zoomScalePageLayoutView="0" workbookViewId="0" topLeftCell="C20">
      <selection activeCell="CO7" sqref="CO7:DC7"/>
    </sheetView>
  </sheetViews>
  <sheetFormatPr defaultColWidth="0.875" defaultRowHeight="12.75"/>
  <cols>
    <col min="1" max="2" width="0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183" t="s">
        <v>273</v>
      </c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</row>
    <row r="2" spans="1:107" ht="12.75">
      <c r="A2" s="223" t="s">
        <v>274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</row>
    <row r="4" spans="1:107" ht="57" customHeight="1">
      <c r="A4" s="177" t="s">
        <v>23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8" t="s">
        <v>24</v>
      </c>
      <c r="AL4" s="178"/>
      <c r="AM4" s="178"/>
      <c r="AN4" s="178"/>
      <c r="AO4" s="178"/>
      <c r="AP4" s="178"/>
      <c r="AQ4" s="178" t="s">
        <v>275</v>
      </c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 t="s">
        <v>26</v>
      </c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 t="s">
        <v>27</v>
      </c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9" t="s">
        <v>28</v>
      </c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</row>
    <row r="5" spans="1:107" ht="11.25">
      <c r="A5" s="171">
        <v>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2">
        <v>2</v>
      </c>
      <c r="AL5" s="172"/>
      <c r="AM5" s="172"/>
      <c r="AN5" s="172"/>
      <c r="AO5" s="172"/>
      <c r="AP5" s="172"/>
      <c r="AQ5" s="172">
        <v>3</v>
      </c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>
        <v>4</v>
      </c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>
        <v>5</v>
      </c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3">
        <v>6</v>
      </c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</row>
    <row r="6" spans="2:107" ht="23.25" customHeight="1">
      <c r="B6" s="246" t="s">
        <v>276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7" t="s">
        <v>277</v>
      </c>
      <c r="AL6" s="247"/>
      <c r="AM6" s="247"/>
      <c r="AN6" s="247"/>
      <c r="AO6" s="247"/>
      <c r="AP6" s="247"/>
      <c r="AQ6" s="248" t="s">
        <v>31</v>
      </c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9">
        <v>2041554.19</v>
      </c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>
        <v>130807.86</v>
      </c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50">
        <f>BG6-BZ6</f>
        <v>1910746.3299999998</v>
      </c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</row>
    <row r="7" spans="2:107" ht="11.25" customHeight="1">
      <c r="B7" s="245" t="s">
        <v>234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0"/>
      <c r="AL7" s="240"/>
      <c r="AM7" s="240"/>
      <c r="AN7" s="240"/>
      <c r="AO7" s="240"/>
      <c r="AP7" s="240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</row>
    <row r="8" spans="2:107" ht="23.25" customHeight="1">
      <c r="B8" s="242" t="s">
        <v>278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35" t="s">
        <v>279</v>
      </c>
      <c r="AL8" s="235"/>
      <c r="AM8" s="235"/>
      <c r="AN8" s="235"/>
      <c r="AO8" s="235"/>
      <c r="AP8" s="235"/>
      <c r="AQ8" s="236" t="s">
        <v>31</v>
      </c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114" t="s">
        <v>43</v>
      </c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 t="s">
        <v>43</v>
      </c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238" t="s">
        <v>43</v>
      </c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</row>
    <row r="9" spans="2:107" ht="12" customHeight="1">
      <c r="B9" s="244" t="s">
        <v>280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35"/>
      <c r="AL9" s="235"/>
      <c r="AM9" s="235"/>
      <c r="AN9" s="235"/>
      <c r="AO9" s="235"/>
      <c r="AP9" s="235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</row>
    <row r="10" spans="1:107" ht="5.25" customHeight="1" hidden="1">
      <c r="A10" s="63"/>
      <c r="B10" s="239" t="s">
        <v>43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5"/>
      <c r="AL10" s="235"/>
      <c r="AM10" s="235"/>
      <c r="AN10" s="235"/>
      <c r="AO10" s="235"/>
      <c r="AP10" s="235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</row>
    <row r="11" spans="1:107" ht="48" customHeight="1">
      <c r="A11" s="63"/>
      <c r="B11" s="243" t="s">
        <v>281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35" t="s">
        <v>282</v>
      </c>
      <c r="AL11" s="235"/>
      <c r="AM11" s="235"/>
      <c r="AN11" s="235"/>
      <c r="AO11" s="235"/>
      <c r="AP11" s="235"/>
      <c r="AQ11" s="114" t="s">
        <v>43</v>
      </c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 t="s">
        <v>43</v>
      </c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 t="s">
        <v>43</v>
      </c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237" t="s">
        <v>43</v>
      </c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</row>
    <row r="12" spans="1:107" ht="47.25" customHeight="1">
      <c r="A12" s="63"/>
      <c r="B12" s="243" t="s">
        <v>283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35" t="s">
        <v>284</v>
      </c>
      <c r="AL12" s="235"/>
      <c r="AM12" s="235"/>
      <c r="AN12" s="235"/>
      <c r="AO12" s="235"/>
      <c r="AP12" s="235"/>
      <c r="AQ12" s="114" t="s">
        <v>43</v>
      </c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 t="s">
        <v>43</v>
      </c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 t="s">
        <v>43</v>
      </c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238" t="s">
        <v>43</v>
      </c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</row>
    <row r="13" spans="1:107" ht="15" customHeight="1">
      <c r="A13" s="63"/>
      <c r="B13" s="239" t="s">
        <v>43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5"/>
      <c r="AL13" s="235"/>
      <c r="AM13" s="235"/>
      <c r="AN13" s="235"/>
      <c r="AO13" s="235"/>
      <c r="AP13" s="235"/>
      <c r="AQ13" s="236" t="s">
        <v>43</v>
      </c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114" t="s">
        <v>43</v>
      </c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 t="s">
        <v>43</v>
      </c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237" t="s">
        <v>43</v>
      </c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</row>
    <row r="14" spans="1:107" ht="15" customHeight="1">
      <c r="A14" s="63"/>
      <c r="B14" s="239" t="s">
        <v>43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5"/>
      <c r="AL14" s="235"/>
      <c r="AM14" s="235"/>
      <c r="AN14" s="235"/>
      <c r="AO14" s="235"/>
      <c r="AP14" s="235"/>
      <c r="AQ14" s="236" t="s">
        <v>43</v>
      </c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114" t="s">
        <v>43</v>
      </c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 t="s">
        <v>43</v>
      </c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237" t="s">
        <v>43</v>
      </c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</row>
    <row r="15" spans="2:107" ht="23.25" customHeight="1">
      <c r="B15" s="242" t="s">
        <v>285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35" t="s">
        <v>286</v>
      </c>
      <c r="AL15" s="235"/>
      <c r="AM15" s="235"/>
      <c r="AN15" s="235"/>
      <c r="AO15" s="235"/>
      <c r="AP15" s="235"/>
      <c r="AQ15" s="236" t="s">
        <v>31</v>
      </c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114" t="s">
        <v>43</v>
      </c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 t="s">
        <v>43</v>
      </c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237" t="s">
        <v>43</v>
      </c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</row>
    <row r="16" spans="1:107" ht="15" customHeight="1">
      <c r="A16" s="64" t="s">
        <v>280</v>
      </c>
      <c r="B16" s="241" t="s">
        <v>280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35" t="s">
        <v>43</v>
      </c>
      <c r="AL16" s="235"/>
      <c r="AM16" s="235"/>
      <c r="AN16" s="235"/>
      <c r="AO16" s="235"/>
      <c r="AP16" s="235"/>
      <c r="AQ16" s="236" t="s">
        <v>43</v>
      </c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114" t="s">
        <v>43</v>
      </c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 t="s">
        <v>43</v>
      </c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237" t="s">
        <v>43</v>
      </c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</row>
    <row r="17" spans="1:107" ht="15" customHeight="1">
      <c r="A17" s="63"/>
      <c r="B17" s="239" t="s">
        <v>43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5"/>
      <c r="AL17" s="235"/>
      <c r="AM17" s="235"/>
      <c r="AN17" s="235"/>
      <c r="AO17" s="235"/>
      <c r="AP17" s="235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</row>
    <row r="18" spans="1:107" ht="15" customHeight="1">
      <c r="A18" s="63"/>
      <c r="B18" s="239" t="s">
        <v>43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40" t="s">
        <v>43</v>
      </c>
      <c r="AL18" s="240"/>
      <c r="AM18" s="240"/>
      <c r="AN18" s="240"/>
      <c r="AO18" s="240"/>
      <c r="AP18" s="240"/>
      <c r="AQ18" s="236" t="s">
        <v>43</v>
      </c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114" t="s">
        <v>43</v>
      </c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 t="s">
        <v>43</v>
      </c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237" t="s">
        <v>43</v>
      </c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</row>
    <row r="19" spans="1:107" ht="15" customHeight="1">
      <c r="A19" s="63"/>
      <c r="B19" s="239" t="s">
        <v>43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40" t="s">
        <v>43</v>
      </c>
      <c r="AL19" s="240"/>
      <c r="AM19" s="240"/>
      <c r="AN19" s="240"/>
      <c r="AO19" s="240"/>
      <c r="AP19" s="240"/>
      <c r="AQ19" s="236" t="s">
        <v>43</v>
      </c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114" t="s">
        <v>43</v>
      </c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 t="s">
        <v>43</v>
      </c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237" t="s">
        <v>43</v>
      </c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</row>
    <row r="20" spans="1:107" ht="15" customHeight="1">
      <c r="A20" s="63"/>
      <c r="B20" s="239" t="s">
        <v>43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40" t="s">
        <v>43</v>
      </c>
      <c r="AL20" s="240"/>
      <c r="AM20" s="240"/>
      <c r="AN20" s="240"/>
      <c r="AO20" s="240"/>
      <c r="AP20" s="240"/>
      <c r="AQ20" s="236" t="s">
        <v>43</v>
      </c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114" t="s">
        <v>43</v>
      </c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 t="s">
        <v>43</v>
      </c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237" t="s">
        <v>43</v>
      </c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</row>
    <row r="21" spans="1:107" ht="15" customHeight="1">
      <c r="A21" s="63"/>
      <c r="B21" s="239" t="s">
        <v>43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40" t="s">
        <v>43</v>
      </c>
      <c r="AL21" s="240"/>
      <c r="AM21" s="240"/>
      <c r="AN21" s="240"/>
      <c r="AO21" s="240"/>
      <c r="AP21" s="240"/>
      <c r="AQ21" s="236" t="s">
        <v>43</v>
      </c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114" t="s">
        <v>43</v>
      </c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 t="s">
        <v>43</v>
      </c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237" t="s">
        <v>43</v>
      </c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</row>
    <row r="22" spans="1:107" ht="15" customHeight="1">
      <c r="A22" s="63"/>
      <c r="B22" s="239" t="s">
        <v>43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40" t="s">
        <v>43</v>
      </c>
      <c r="AL22" s="240"/>
      <c r="AM22" s="240"/>
      <c r="AN22" s="240"/>
      <c r="AO22" s="240"/>
      <c r="AP22" s="240"/>
      <c r="AQ22" s="236" t="s">
        <v>43</v>
      </c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114" t="s">
        <v>43</v>
      </c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 t="s">
        <v>43</v>
      </c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237" t="s">
        <v>43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</row>
    <row r="23" spans="1:107" ht="15" customHeight="1">
      <c r="A23" s="63"/>
      <c r="B23" s="239" t="s">
        <v>43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40" t="s">
        <v>43</v>
      </c>
      <c r="AL23" s="240"/>
      <c r="AM23" s="240"/>
      <c r="AN23" s="240"/>
      <c r="AO23" s="240"/>
      <c r="AP23" s="240"/>
      <c r="AQ23" s="236" t="s">
        <v>43</v>
      </c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114" t="s">
        <v>43</v>
      </c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 t="s">
        <v>43</v>
      </c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237" t="s">
        <v>43</v>
      </c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</row>
    <row r="24" spans="1:107" ht="15" customHeight="1">
      <c r="A24" s="63"/>
      <c r="B24" s="239" t="s">
        <v>43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40" t="s">
        <v>43</v>
      </c>
      <c r="AL24" s="240"/>
      <c r="AM24" s="240"/>
      <c r="AN24" s="240"/>
      <c r="AO24" s="240"/>
      <c r="AP24" s="240"/>
      <c r="AQ24" s="236" t="s">
        <v>43</v>
      </c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114" t="s">
        <v>43</v>
      </c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 t="s">
        <v>43</v>
      </c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237" t="s">
        <v>43</v>
      </c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</row>
    <row r="25" spans="1:107" ht="15" customHeight="1">
      <c r="A25" s="63"/>
      <c r="B25" s="239" t="s">
        <v>43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40" t="s">
        <v>43</v>
      </c>
      <c r="AL25" s="240"/>
      <c r="AM25" s="240"/>
      <c r="AN25" s="240"/>
      <c r="AO25" s="240"/>
      <c r="AP25" s="240"/>
      <c r="AQ25" s="236" t="s">
        <v>43</v>
      </c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114" t="s">
        <v>43</v>
      </c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 t="s">
        <v>43</v>
      </c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237" t="s">
        <v>43</v>
      </c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</row>
    <row r="26" spans="1:107" ht="15" customHeight="1">
      <c r="A26" s="63"/>
      <c r="B26" s="239" t="s">
        <v>43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40" t="s">
        <v>43</v>
      </c>
      <c r="AL26" s="240"/>
      <c r="AM26" s="240"/>
      <c r="AN26" s="240"/>
      <c r="AO26" s="240"/>
      <c r="AP26" s="240"/>
      <c r="AQ26" s="236" t="s">
        <v>43</v>
      </c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114" t="s">
        <v>43</v>
      </c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 t="s">
        <v>43</v>
      </c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237" t="s">
        <v>43</v>
      </c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</row>
    <row r="27" spans="1:107" ht="15" customHeight="1">
      <c r="A27" s="63"/>
      <c r="B27" s="239" t="s">
        <v>43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40" t="s">
        <v>43</v>
      </c>
      <c r="AL27" s="240"/>
      <c r="AM27" s="240"/>
      <c r="AN27" s="240"/>
      <c r="AO27" s="240"/>
      <c r="AP27" s="240"/>
      <c r="AQ27" s="236" t="s">
        <v>43</v>
      </c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114" t="s">
        <v>43</v>
      </c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 t="s">
        <v>43</v>
      </c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237" t="s">
        <v>43</v>
      </c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</row>
    <row r="28" spans="1:107" ht="15" customHeight="1" hidden="1">
      <c r="A28" s="63"/>
      <c r="B28" s="239" t="s">
        <v>43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 t="s">
        <v>43</v>
      </c>
      <c r="AL28" s="240"/>
      <c r="AM28" s="240"/>
      <c r="AN28" s="240"/>
      <c r="AO28" s="240"/>
      <c r="AP28" s="240"/>
      <c r="AQ28" s="236" t="s">
        <v>43</v>
      </c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114" t="s">
        <v>43</v>
      </c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 t="s">
        <v>43</v>
      </c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237" t="s">
        <v>43</v>
      </c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</row>
    <row r="29" spans="1:107" ht="15" customHeight="1" hidden="1">
      <c r="A29" s="63"/>
      <c r="B29" s="239" t="s">
        <v>43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40" t="s">
        <v>43</v>
      </c>
      <c r="AL29" s="240"/>
      <c r="AM29" s="240"/>
      <c r="AN29" s="240"/>
      <c r="AO29" s="240"/>
      <c r="AP29" s="240"/>
      <c r="AQ29" s="236" t="s">
        <v>43</v>
      </c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114" t="s">
        <v>43</v>
      </c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 t="s">
        <v>43</v>
      </c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237" t="s">
        <v>43</v>
      </c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</row>
    <row r="30" spans="1:107" ht="15" customHeight="1" hidden="1">
      <c r="A30" s="63"/>
      <c r="B30" s="239" t="s">
        <v>43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40" t="s">
        <v>43</v>
      </c>
      <c r="AL30" s="240"/>
      <c r="AM30" s="240"/>
      <c r="AN30" s="240"/>
      <c r="AO30" s="240"/>
      <c r="AP30" s="240"/>
      <c r="AQ30" s="236" t="s">
        <v>43</v>
      </c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114" t="s">
        <v>43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">
        <v>43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237" t="s">
        <v>43</v>
      </c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</row>
    <row r="31" spans="1:107" ht="15" customHeight="1" hidden="1">
      <c r="A31" s="63"/>
      <c r="B31" s="239" t="s">
        <v>43</v>
      </c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40" t="s">
        <v>43</v>
      </c>
      <c r="AL31" s="240"/>
      <c r="AM31" s="240"/>
      <c r="AN31" s="240"/>
      <c r="AO31" s="240"/>
      <c r="AP31" s="240"/>
      <c r="AQ31" s="236" t="s">
        <v>43</v>
      </c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114" t="s">
        <v>43</v>
      </c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 t="s">
        <v>43</v>
      </c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237" t="s">
        <v>43</v>
      </c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</row>
    <row r="32" spans="1:107" ht="15" customHeight="1" hidden="1">
      <c r="A32" s="63"/>
      <c r="B32" s="239" t="s">
        <v>43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40" t="s">
        <v>43</v>
      </c>
      <c r="AL32" s="240"/>
      <c r="AM32" s="240"/>
      <c r="AN32" s="240"/>
      <c r="AO32" s="240"/>
      <c r="AP32" s="240"/>
      <c r="AQ32" s="236" t="s">
        <v>43</v>
      </c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114" t="s">
        <v>43</v>
      </c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 t="s">
        <v>43</v>
      </c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237" t="s">
        <v>43</v>
      </c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</row>
    <row r="33" spans="1:107" ht="15" customHeight="1">
      <c r="A33" s="63"/>
      <c r="B33" s="239" t="s">
        <v>43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40" t="s">
        <v>43</v>
      </c>
      <c r="AL33" s="240"/>
      <c r="AM33" s="240"/>
      <c r="AN33" s="240"/>
      <c r="AO33" s="240"/>
      <c r="AP33" s="240"/>
      <c r="AQ33" s="236" t="s">
        <v>43</v>
      </c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114" t="s">
        <v>43</v>
      </c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 t="s">
        <v>43</v>
      </c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237" t="s">
        <v>43</v>
      </c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</row>
    <row r="34" spans="1:107" ht="15" customHeight="1">
      <c r="A34" s="63"/>
      <c r="B34" s="239" t="s">
        <v>43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40" t="s">
        <v>43</v>
      </c>
      <c r="AL34" s="240"/>
      <c r="AM34" s="240"/>
      <c r="AN34" s="240"/>
      <c r="AO34" s="240"/>
      <c r="AP34" s="240"/>
      <c r="AQ34" s="236" t="s">
        <v>43</v>
      </c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114" t="s">
        <v>43</v>
      </c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 t="s">
        <v>43</v>
      </c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237" t="s">
        <v>43</v>
      </c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</row>
    <row r="35" spans="1:107" ht="15" customHeight="1">
      <c r="A35" s="63"/>
      <c r="B35" s="239" t="s">
        <v>43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40" t="s">
        <v>43</v>
      </c>
      <c r="AL35" s="240"/>
      <c r="AM35" s="240"/>
      <c r="AN35" s="240"/>
      <c r="AO35" s="240"/>
      <c r="AP35" s="240"/>
      <c r="AQ35" s="236" t="s">
        <v>43</v>
      </c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114" t="s">
        <v>43</v>
      </c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 t="s">
        <v>43</v>
      </c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237" t="s">
        <v>43</v>
      </c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</row>
    <row r="36" spans="1:107" ht="15" customHeight="1">
      <c r="A36" s="63"/>
      <c r="B36" s="239" t="s">
        <v>43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40" t="s">
        <v>43</v>
      </c>
      <c r="AL36" s="240"/>
      <c r="AM36" s="240"/>
      <c r="AN36" s="240"/>
      <c r="AO36" s="240"/>
      <c r="AP36" s="240"/>
      <c r="AQ36" s="236" t="s">
        <v>43</v>
      </c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114" t="s">
        <v>43</v>
      </c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 t="s">
        <v>43</v>
      </c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237" t="s">
        <v>43</v>
      </c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</row>
    <row r="37" spans="2:107" ht="15" customHeight="1">
      <c r="B37" s="230" t="s">
        <v>287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5" t="s">
        <v>288</v>
      </c>
      <c r="AL37" s="235"/>
      <c r="AM37" s="235"/>
      <c r="AN37" s="235"/>
      <c r="AO37" s="235"/>
      <c r="AP37" s="235"/>
      <c r="AQ37" s="236" t="s">
        <v>289</v>
      </c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114">
        <v>2041554.19</v>
      </c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>
        <v>130807.86</v>
      </c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238">
        <f>BG37-BZ37</f>
        <v>1910746.3299999998</v>
      </c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</row>
    <row r="38" spans="2:107" ht="15" customHeight="1">
      <c r="B38" s="230" t="s">
        <v>290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5" t="s">
        <v>291</v>
      </c>
      <c r="AL38" s="235"/>
      <c r="AM38" s="235"/>
      <c r="AN38" s="235"/>
      <c r="AO38" s="235"/>
      <c r="AP38" s="235"/>
      <c r="AQ38" s="236" t="s">
        <v>292</v>
      </c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114">
        <f>-стр1!BB13</f>
        <v>-13458300</v>
      </c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>
        <v>-10055838.07</v>
      </c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237" t="s">
        <v>31</v>
      </c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</row>
    <row r="39" spans="1:107" ht="15" customHeight="1">
      <c r="A39" s="63"/>
      <c r="B39" s="230" t="s">
        <v>293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1" t="s">
        <v>294</v>
      </c>
      <c r="AL39" s="231"/>
      <c r="AM39" s="231"/>
      <c r="AN39" s="231"/>
      <c r="AO39" s="231"/>
      <c r="AP39" s="231"/>
      <c r="AQ39" s="232" t="s">
        <v>295</v>
      </c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3">
        <v>15499854.19</v>
      </c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>
        <v>10186645.93</v>
      </c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4" t="s">
        <v>31</v>
      </c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</row>
    <row r="41" spans="1:99" ht="11.25" customHeight="1">
      <c r="A41" s="1" t="s">
        <v>296</v>
      </c>
      <c r="C41" s="1" t="s">
        <v>296</v>
      </c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F41" s="229" t="s">
        <v>351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</row>
    <row r="42" spans="1:99" ht="11.25" customHeight="1">
      <c r="A42" s="65"/>
      <c r="U42" s="228" t="s">
        <v>297</v>
      </c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66"/>
      <c r="BB42" s="66"/>
      <c r="BC42" s="66"/>
      <c r="BD42" s="66"/>
      <c r="BE42" s="66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</row>
    <row r="43" spans="1:99" ht="20.25" customHeight="1">
      <c r="A43" s="1" t="s">
        <v>298</v>
      </c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6"/>
      <c r="BB43" s="66"/>
      <c r="BC43" s="66"/>
      <c r="BD43" s="66"/>
      <c r="BE43" s="66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</row>
    <row r="44" spans="3:106" ht="11.25" customHeight="1">
      <c r="C44" s="1" t="s">
        <v>299</v>
      </c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M44" s="229" t="s">
        <v>303</v>
      </c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</row>
    <row r="45" spans="3:112" ht="9.75" customHeight="1">
      <c r="C45" s="1" t="s">
        <v>300</v>
      </c>
      <c r="T45" s="66"/>
      <c r="U45" s="66"/>
      <c r="V45" s="66"/>
      <c r="W45" s="66"/>
      <c r="X45" s="66"/>
      <c r="Y45" s="66"/>
      <c r="Z45" s="66"/>
      <c r="AA45" s="66"/>
      <c r="AB45" s="228" t="s">
        <v>297</v>
      </c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66"/>
      <c r="BI45" s="66"/>
      <c r="BJ45" s="66"/>
      <c r="BK45" s="66"/>
      <c r="BL45" s="66"/>
      <c r="BM45" s="228" t="s">
        <v>301</v>
      </c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66"/>
      <c r="DD45" s="66"/>
      <c r="DE45" s="66"/>
      <c r="DF45" s="66"/>
      <c r="DG45" s="66"/>
      <c r="DH45" s="66"/>
    </row>
    <row r="46" spans="1:112" ht="15" customHeight="1">
      <c r="A46" s="185" t="s">
        <v>302</v>
      </c>
      <c r="B46" s="185"/>
      <c r="T46" s="66"/>
      <c r="U46" s="66"/>
      <c r="V46" s="66"/>
      <c r="W46" s="66"/>
      <c r="X46" s="66"/>
      <c r="Y46" s="66"/>
      <c r="Z46" s="66"/>
      <c r="AA46" s="66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6"/>
      <c r="BI46" s="66"/>
      <c r="BJ46" s="66"/>
      <c r="BK46" s="66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6"/>
      <c r="DD46" s="66"/>
      <c r="DE46" s="66"/>
      <c r="DF46" s="66"/>
      <c r="DG46" s="66"/>
      <c r="DH46" s="66"/>
    </row>
    <row r="47" spans="3:112" ht="10.5" customHeight="1">
      <c r="C47" s="1" t="s">
        <v>298</v>
      </c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F47" s="229" t="s">
        <v>320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</row>
    <row r="48" spans="1:112" ht="18" customHeight="1">
      <c r="A48" s="68"/>
      <c r="B48" s="69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228" t="s">
        <v>297</v>
      </c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66"/>
      <c r="BB48" s="66"/>
      <c r="BC48" s="66"/>
      <c r="BD48" s="66"/>
      <c r="BE48" s="66"/>
      <c r="BF48" s="228" t="s">
        <v>301</v>
      </c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</row>
    <row r="49" spans="1:49" ht="18" customHeight="1">
      <c r="A49" s="70"/>
      <c r="B49" s="3"/>
      <c r="AW49" s="71"/>
    </row>
    <row r="50" spans="1:112" s="65" customFormat="1" ht="18" customHeight="1">
      <c r="A50" s="72"/>
      <c r="B50" s="73"/>
      <c r="C50" s="185" t="s">
        <v>302</v>
      </c>
      <c r="D50" s="185"/>
      <c r="E50" s="226" t="s">
        <v>361</v>
      </c>
      <c r="F50" s="226"/>
      <c r="G50" s="226"/>
      <c r="H50" s="226"/>
      <c r="I50" s="181" t="s">
        <v>302</v>
      </c>
      <c r="J50" s="181"/>
      <c r="K50" s="189" t="s">
        <v>362</v>
      </c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1">
        <v>2016</v>
      </c>
      <c r="AJ50" s="181"/>
      <c r="AK50" s="181"/>
      <c r="AL50" s="181"/>
      <c r="AM50" s="227"/>
      <c r="AN50" s="227"/>
      <c r="AO50" s="1" t="s">
        <v>304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2016-11-08T06:47:45Z</cp:lastPrinted>
  <dcterms:modified xsi:type="dcterms:W3CDTF">2016-11-30T11:56:38Z</dcterms:modified>
  <cp:category/>
  <cp:version/>
  <cp:contentType/>
  <cp:contentStatus/>
</cp:coreProperties>
</file>