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стр1" sheetId="1" r:id="rId1"/>
    <sheet name="стр2" sheetId="2" r:id="rId2"/>
    <sheet name="стр3" sheetId="3" r:id="rId3"/>
  </sheets>
  <definedNames>
    <definedName name="_xlnm.Print_Area" localSheetId="0">'стр1'!$A$2:$DC$109</definedName>
    <definedName name="_xlnm.Print_Area" localSheetId="1">'стр2'!$A$1:$CE$42</definedName>
    <definedName name="_xlnm.Print_Area" localSheetId="2">'стр3'!$B$1:$DC$50</definedName>
  </definedNames>
  <calcPr fullCalcOnLoad="1"/>
</workbook>
</file>

<file path=xl/sharedStrings.xml><?xml version="1.0" encoding="utf-8"?>
<sst xmlns="http://schemas.openxmlformats.org/spreadsheetml/2006/main" count="745" uniqueCount="329">
  <si>
    <t>ОТЧЕТ ОБ ИСПОЛНЕНИИ БЮДЖЕТА</t>
  </si>
  <si>
    <t>КОДЫ</t>
  </si>
  <si>
    <t>Форма по ОКУД</t>
  </si>
  <si>
    <t>0503117</t>
  </si>
  <si>
    <t xml:space="preserve">на 1 </t>
  </si>
  <si>
    <t>октября</t>
  </si>
  <si>
    <t>г.</t>
  </si>
  <si>
    <t>Дата</t>
  </si>
  <si>
    <t>01.10.2017</t>
  </si>
  <si>
    <t xml:space="preserve">Наименование </t>
  </si>
  <si>
    <t>по ОКПО</t>
  </si>
  <si>
    <t>04227427</t>
  </si>
  <si>
    <t>финансового органа</t>
  </si>
  <si>
    <t>Администрация Краснополянского сельского поселения</t>
  </si>
  <si>
    <t>Глава по БК</t>
  </si>
  <si>
    <t>951</t>
  </si>
  <si>
    <t xml:space="preserve">Наименование публично-правового образования       </t>
  </si>
  <si>
    <t>Бюджет Краснополянского сельского поселения Песчанокопского района</t>
  </si>
  <si>
    <t>по ОКТМО</t>
  </si>
  <si>
    <t>по ОКАТО</t>
  </si>
  <si>
    <t>60644433</t>
  </si>
  <si>
    <t>Периодичность: месячная, квартальная, годовая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</si>
  <si>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</si>
  <si>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</si>
  <si>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</si>
  <si>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</si>
  <si>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</si>
  <si>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</si>
  <si>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</si>
  <si>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</si>
  <si>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</si>
  <si>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ВСЕГО</t>
  </si>
  <si>
    <t>010</t>
  </si>
  <si>
    <t>х</t>
  </si>
  <si>
    <t>в том числе</t>
  </si>
  <si>
    <t xml:space="preserve">НАЛОГОВЫЕ И НЕНАЛОГОВЫЕ ДОХОДЫ 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</si>
  <si>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</si>
  <si>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</si>
  <si>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</si>
  <si>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</si>
  <si>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</si>
  <si>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r>
      <rPr>
        <b/>
        <sz val="8"/>
        <rFont val="Arial"/>
        <family val="2"/>
      </rP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и 228 Налогового кодекса Российской Федерации</t>
    </r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</si>
  <si>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</si>
  <si>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</si>
  <si>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182 1 01 02010 01 1000 110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</si>
  <si>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</si>
  <si>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</si>
  <si>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</si>
  <si>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</si>
  <si>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</si>
  <si>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</si>
  <si>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182 1 01 02010 01 4000 110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</si>
  <si>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</si>
  <si>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</si>
  <si>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</si>
  <si>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</si>
  <si>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</si>
  <si>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</si>
  <si>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</si>
  <si>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</si>
  <si>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</si>
  <si>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</si>
  <si>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</si>
  <si>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182 1 01 02030 01 1000 110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</si>
  <si>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</si>
  <si>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025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</si>
  <si>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</si>
  <si>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</si>
  <si>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026</t>
  </si>
  <si>
    <t>182 1 01 02030 01 3000 110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</si>
  <si>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</si>
  <si>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</si>
  <si>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</si>
  <si>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</si>
  <si>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</si>
  <si>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</si>
  <si>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182 1 05 03010 01 1000 110</t>
  </si>
  <si>
    <t>Единый сельскохозяйственный налог (пени по соответствующему платежу)</t>
  </si>
  <si>
    <t>182 1 05 03010 01 2100 110</t>
  </si>
  <si>
    <t xml:space="preserve">Единый сельскохозяйственный налог (суммы денежных взысканий (штрафов) по соответствующему платежу согласно законодательству Российской Федерации) </t>
  </si>
  <si>
    <t>182 1 05 03010 01 3000 110</t>
  </si>
  <si>
    <t>Единый сельскохозяйственный налог (за налоговые периоды, истекшие до 1 января 2011 года)</t>
  </si>
  <si>
    <t>182 1 05 03020 01 0000 110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</si>
  <si>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</si>
  <si>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182 1 05 03020 01 1000 110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</si>
  <si>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</si>
  <si>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182 1 05 03020 01 2100 110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</si>
  <si>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</si>
  <si>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182 1 05 03020 01 3000 110</t>
  </si>
  <si>
    <t>182 1 05 03020 01 4000 110</t>
  </si>
  <si>
    <t>НАЛОГИ НА ИМУЩЕСТВО</t>
  </si>
  <si>
    <t xml:space="preserve">182 1 06 00000 00 0000 000 </t>
  </si>
  <si>
    <t>Налог на имущество физических лиц</t>
  </si>
  <si>
    <t>182 1 06 01000 00 0000 110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</si>
  <si>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</si>
  <si>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</si>
  <si>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</si>
  <si>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</si>
  <si>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</si>
  <si>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</si>
  <si>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</si>
  <si>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182 1 06 01030 10 3000 110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</si>
  <si>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</si>
  <si>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046</t>
  </si>
  <si>
    <t>182 1 06 01030 10 4000 110</t>
  </si>
  <si>
    <t>Земельный налог</t>
  </si>
  <si>
    <t>182 1 06 06000 00 0000 110</t>
  </si>
  <si>
    <t>Земельный налог с организаций</t>
  </si>
  <si>
    <t>182 1 06 06030 00 0000 110</t>
  </si>
  <si>
    <t>Земельный налог с организаций, обладающих земельным участком,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</si>
  <si>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</si>
  <si>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</si>
  <si>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182 1 06 06033 10 1000 110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</si>
  <si>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</si>
  <si>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182 1 06 06033 10 2100 110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</si>
  <si>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</si>
  <si>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182 1 06 06033 10 3000 110</t>
  </si>
  <si>
    <t xml:space="preserve">Земельный налог с организаций, обладающих земельным участком, расположенным в границах сельских поселений (прочие поступления) </t>
  </si>
  <si>
    <t>182 1 06 06033 10 4000 110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</si>
  <si>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</si>
  <si>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</si>
  <si>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</si>
  <si>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</si>
  <si>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</si>
  <si>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182 1 06 06043 10 1000 110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</si>
  <si>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</si>
  <si>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182 1 06 06043 10 2100 110</t>
  </si>
  <si>
    <t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</si>
  <si>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182 1 06 06043 10 3000 110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</si>
  <si>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</si>
  <si>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182 1 06 06043 10 4000 110</t>
  </si>
  <si>
    <t>ГОСУДАРСТВЕННАЯ ПОШЛИНА</t>
  </si>
  <si>
    <t>951 1 08 00000 00 0000 000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</si>
  <si>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</si>
  <si>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</si>
  <si>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</si>
  <si>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</si>
  <si>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951 1 08 04020 01 1000 110</t>
  </si>
  <si>
    <t xml:space="preserve">ЗАДОЛЖЕННОСТЬ И ПЕРЕРАСЧЕТЫ ПО ОТМЕНЕННЫМ НАЛОГАМ, СБОРАМ И ИНЫМ ОБЯЗАТЕЛЬНЫМ ПЛАТЕЖАМ </t>
  </si>
  <si>
    <t>182 1 09 00000 00 0000 000</t>
  </si>
  <si>
    <t>Налоги на имущество</t>
  </si>
  <si>
    <t>182 1 09 04000 00 0000 110</t>
  </si>
  <si>
    <t>Земельный налог (по обязательствам, возникшим до 1 января 2006 года)</t>
  </si>
  <si>
    <t>182 1 09 04050 00 0000 110</t>
  </si>
  <si>
    <t>Земельный налог (по обязательствам, возникшим до 1 января 2006 года), мобилизуемый на территориях поселений</t>
  </si>
  <si>
    <t>182 1 09 04050 10 0000 110</t>
  </si>
  <si>
    <t xml:space="preserve">Земельный налог (по обязательствам, возникшим до 1 января 2006 года), мобилизуемый на территориях сельских поселений </t>
  </si>
  <si>
    <t>182 1 09 04053 10 0000 110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</si>
  <si>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</si>
  <si>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</si>
  <si>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</si>
  <si>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</si>
  <si>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</si>
  <si>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815 1 11 05010 00 0000 120 </t>
  </si>
  <si>
    <t>Доходы, получаемые в виде арендной платы 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</si>
  <si>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</si>
  <si>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</si>
  <si>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</si>
  <si>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</si>
  <si>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 xml:space="preserve">951 1 11 05075 10 0000 120 </t>
  </si>
  <si>
    <t>ДОХОДЫ ОТ ПРОДАЖИ МАТЕРИАЛЬНЫХ И НЕМАТЕРИАЛЬНЫХ АКТИВОВ</t>
  </si>
  <si>
    <t>000 1 14  00000 00 0000 000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</si>
  <si>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</si>
  <si>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</si>
  <si>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</si>
  <si>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</si>
  <si>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</si>
  <si>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</si>
  <si>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</si>
  <si>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000 1 14  06000 00 0000 430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</si>
  <si>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</si>
  <si>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</si>
  <si>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</si>
  <si>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</si>
  <si>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</si>
  <si>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</si>
  <si>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</si>
  <si>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</si>
  <si>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</si>
  <si>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</si>
  <si>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161 1 16 33050 10 6000 140</t>
  </si>
  <si>
    <t>Прочие поступления от денежных взысканий (штрафов) и иных сумм в возмещение ущерба</t>
  </si>
  <si>
    <t>000 1 16 90000 00 0000 140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</si>
  <si>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</si>
  <si>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951 1 16 90050 10 0000 140</t>
  </si>
  <si>
    <t>ПРОЧИЕ НЕНАЛОГОВЫЕ ДОХОДЫ</t>
  </si>
  <si>
    <t>000 1 17 00000 00 0000 000</t>
  </si>
  <si>
    <t>Невыясненные поступления</t>
  </si>
  <si>
    <t>951 1 17 01000 00 0000 180</t>
  </si>
  <si>
    <t>Невыясненные поступления, зачисляемые в бюджеты поселений</t>
  </si>
  <si>
    <t>085</t>
  </si>
  <si>
    <t>951 1 17 01050 00 0000 180</t>
  </si>
  <si>
    <t>951 1 17 01050 10 0000 180</t>
  </si>
  <si>
    <t>Средства самообложения граждан</t>
  </si>
  <si>
    <t>951 1 17 14000 00 0000 180</t>
  </si>
  <si>
    <t>Средства самообложения граждан, зачисляемые в бюджеты сельских поселений</t>
  </si>
  <si>
    <t>951 1 17 14030 10 0000 180</t>
  </si>
  <si>
    <t>БЕЗВОЗМЕЗДНЫЕ ПОСТУПЛЕНИЯ ОТ ДРУГИХ БЮДЖЕТОВ БЮДЖЕТНОЙ СИСТЕМЫ РОССИЙСКОЙ ФЕДЕРАЦИИ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</si>
  <si>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</si>
  <si>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</si>
  <si>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</si>
  <si>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</si>
  <si>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951 2 02 01000 00 0000 151</t>
  </si>
  <si>
    <t>Дотации на выравнивание бюджетной обеспеченности</t>
  </si>
  <si>
    <t xml:space="preserve">951 2 02 15001 00 0000 151 </t>
  </si>
  <si>
    <t>Дотации бюджетам сельских поселений на выравнивание бюджетной обеспеченности</t>
  </si>
  <si>
    <t>951 2 02 15001 10 0000 151</t>
  </si>
  <si>
    <t xml:space="preserve">Субвенции бюджетам субъектов Российской Федерации и муниципальных образований </t>
  </si>
  <si>
    <t xml:space="preserve">951 2 02 30000 00 0000 151 </t>
  </si>
  <si>
    <t>Субвенции местным бюджетам на выполнение передаваемых полномочий субъектов Российской Федерации</t>
  </si>
  <si>
    <t>951 2 02 30024 00 0000 151</t>
  </si>
  <si>
    <t>Субвенции бюджетам сельских поселений на выполнение передаваемых полномочий субъектов Российской Федерации</t>
  </si>
  <si>
    <t>951 2 02 30024 10 0000 151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</si>
  <si>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</si>
  <si>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951 2 02 35118 00 0000 151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</si>
  <si>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</si>
  <si>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951 2 02 35118 10 0000 151 </t>
  </si>
  <si>
    <t>Иные межбюджетные трансферты</t>
  </si>
  <si>
    <t>951 2 02 40000 00 0000 151</t>
  </si>
  <si>
    <t>Прочие межбюджетные трансферты, передаваемые бюджетам</t>
  </si>
  <si>
    <t>951 2 02 49999 00 0000 151</t>
  </si>
  <si>
    <t>Прочие межбюджетные трансферты, передаваемые бюджетам сельских поселений</t>
  </si>
  <si>
    <t>951 2 02 49999 10 0000 151</t>
  </si>
  <si>
    <t>Форма 0503117 с.2</t>
  </si>
  <si>
    <t>2. Расходы бюджета</t>
  </si>
  <si>
    <t>Код расхода
по бюджетной классификации</t>
  </si>
  <si>
    <t>Неисполненные 
назначения</t>
  </si>
  <si>
    <t>Расходы бюджета - всего</t>
  </si>
  <si>
    <t>200</t>
  </si>
  <si>
    <t>в том числе: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</si>
  <si>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района(расходы  на выплаты персоналу государственных(муниципальных)органом (Фонд оплаты труда государственных (муниципальных) органов и взносы по обязательному социальному страхованию)</t>
  </si>
  <si>
    <t>951 0104 8910000110 121</t>
  </si>
  <si>
    <t>Расходы на выплаты по оплате труда работников аппарата Администрации Краснополянского сельского поселения в рамках обеспечения деятельности аппарата Администрации Краснополянского сельского поселения Песчанокопского района(расходы на выплаты персоналу государственных(муниципальных)органов (Иные выплаты персоналу государственных (муниципальных) органов, за исключением фонда оплаты труда)</t>
  </si>
  <si>
    <t>951 0104 8910000110 122</t>
  </si>
  <si>
    <t>Расходы на выплаты по оплате труда работников аппарата Администрации Краснополянского сельского поселения  в рамках обеспечения деятельности аппарата Администрации Краснополянского сельского поселения Песчанокопского района (расходы на  выплаты персоналу государственных (муниципальных) органов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</si>
  <si>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951 0104 8910000110 129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</si>
  <si>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</si>
  <si>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951 0104 8910000190 244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</si>
  <si>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налога на имущество организаций и земельного налога)</t>
  </si>
  <si>
    <t>951 0104 8910000190 851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</si>
  <si>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прочих налогов, сборов и иных платежей)</t>
  </si>
  <si>
    <t>951 0104 8910000190 852</t>
  </si>
  <si>
    <t>Расходы на обеспечение деятельности аппарата Администрации Краснополянского сельского поселения Песчанокопского района в рамках обеспечения деятельности аппарата Администрации Краснополянского сельского поселения Песчанокопского района (Уплата иных платежей)</t>
  </si>
  <si>
    <t>951 0104 8910000190 853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</si>
  <si>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правонарушениях" в рамках непрограмных расходов органов местного самоуправления (Прочая закупка товаров, работ и услуг для обеспечения государственных (муниципальных) нужд)</t>
  </si>
  <si>
    <t>951 0104 9990072390 244</t>
  </si>
  <si>
    <t>Резервный фонд Администрации Краснополянского сельского поселения на финансовое обеспечение непредвиденных расходов в рамках непрограммных расходов органов местного самоуправления Администрации Краснополянского сельского поселения Песчанокопского района (Резервные средства)</t>
  </si>
  <si>
    <t>951 0111 9910090100 870</t>
  </si>
  <si>
    <t>Уплата членского взноса в Совет муниципальных образований Ростовской области в рамках подпрограммы «Развитие муниципального управления  и муниципальной службы в Краснополянском сельском поселении"
 муниципальной программы Краснополянского сельского 
 поселения "Муниципальная политика"
( Уплата иных платежей)</t>
  </si>
  <si>
    <t>951 0113 1110099020 853</t>
  </si>
  <si>
    <t>Оценка  имущества, признание прав и регулирование отношений по муниципальной собственности Краснополянского сельского поселения в рамках непрограммных  расходов органов местного самоуправления Краснополянского сельского поселения Песчанокопского района (Прочая закупка товаров, работ и услуг для обеспечения государственных (муниципальных) нужд)</t>
  </si>
  <si>
    <t>951 0113 9990022960 244</t>
  </si>
  <si>
    <t>Реализация направления расходов в рамках обеспечения деятельности расходов бюджета Краснополянского сельского поселения  (Прочая закупка товаров, работ и услуг для обеспечения государственных (муниципальных) нужд)</t>
  </si>
  <si>
    <t>951 0113 9990099990 244</t>
  </si>
  <si>
    <t>Реализация направления расходов в рамках обеспечения деятельности расходов бюджета Краснополянского сельского поселения  (Уплата прочих налогов, сборов и иных платежей)</t>
  </si>
  <si>
    <t>951 0113 9990099990 852</t>
  </si>
  <si>
    <t>Реализация направления расходов в рамках обеспечения деятельности расходов бюджета Краснополянского сельского поселения  (Уплата иных платежей)</t>
  </si>
  <si>
    <t>951 0113 9990099990 853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</si>
  <si>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 )</t>
  </si>
  <si>
    <t>951 0203 9990051180 121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</si>
  <si>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(Взносы по обязательному социальному страхованию на выплаты денежного содержания и иные выплаты работникам государственных (муниципальных) органов)</t>
  </si>
  <si>
    <t>951 0203 9990051180 129</t>
  </si>
  <si>
    <t>Расходы по осуществлению первичного воинского учета на территориях, где отсутствуют военные комиссариаты в рамках непрограмных расходов бюджета Краснополянского сельского поселения Песчанокопского района  (Прочая закупка товаров, работ и услуг для обеспечения государственных (муниципальных) нужд)</t>
  </si>
  <si>
    <t>951 0203 9990051180 244</t>
  </si>
  <si>
    <t xml:space="preserve"> Мероприятия по обеспечению пожарной безопасности в рамках подпрограммы "Обеспечение пожарной безопасности" муниципальной программы Краснополянского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</t>
  </si>
  <si>
    <t>951 0309 0520028040 244</t>
  </si>
  <si>
    <t>Расходы на уличное освещение в рамках подпрограммы "Мероприятия в области  коммунального хозяйства"  муниципальной программы "Обеспечение качественными жилищно-коммунальными услугами населения" (Прочая закупка товаров, работ и услуг для обеспечения государственных (муниципальных) нужд)</t>
  </si>
  <si>
    <t>951 0503 0110028200 244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</si>
  <si>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в рамках подпрограммы  "Энергосбережение и повышение энергетической эффективности"  муниципальной программы Краснополянского сельского поселения "Энергоэффективность и развитие энергетики" (Прочая закупка товаров, работ и услуг для обеспечения государственных (муниципальных) нужд)</t>
  </si>
  <si>
    <t>951 0503 0310028130 244</t>
  </si>
  <si>
    <t>Расходы на осуществление мероприятий по озеленению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</si>
  <si>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951 0503 0120028060 244</t>
  </si>
  <si>
    <t>Расходы на осуществление мероприятий по организации и содержанию мест захоронения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</si>
  <si>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951 0503 0120028210 244</t>
  </si>
  <si>
    <t>Расходы на осуществление мероприятий по прочим мероприятиям   в рамках подпрограммы "Благоустройство территории" муниципальной программы Краснополянского сельского поселения "Обеспечение качественными жилищно-коммунальными услугами " (Прочая закупка товаров, работ и услуг для обеспечения государственных (муниципальных) нужд)</t>
  </si>
  <si>
    <t>951 0503 0120028220 244</t>
  </si>
  <si>
    <t>951 0705 8910000190 244</t>
  </si>
  <si>
    <t>Расходы на обеспечение деятельности (оказание услуг)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</t>
  </si>
  <si>
    <t>951 0801 0610000590 611</t>
  </si>
  <si>
    <t>Расходы на проведение текущего ремонта и благоустройства территории Сквера ветеранов согласно постановления Администрации Краснополянского сельского поселения Песчанокопского района от 28.01.2016г.  № 12 "Об использовании денежных средств в рамках подготовки к празднованию 30-й годовщины аварии на Чернобыльской АЭС 26.04.1986г." в рамках подпрограммы Краснополянского сельского поселения "Развитие культуры" муниципальной программы Краснополянского сельского поселения Песчанокопского района "Развитие культуры и туризма" (Прочая закупка товаров, работ и услуг для обеспечения государственных (муниципальных) нужд)</t>
  </si>
  <si>
    <t>951 0801 0610028220 244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</si>
  <si>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 из средств местного бюджета (Безвозмездные перечисления государственным (муниципальным) организациям)</t>
  </si>
  <si>
    <t>951 0801 06100S3850 611</t>
  </si>
  <si>
    <t>Расходы на повышение оплаты труда муниципальных учреждений Краснополянского сельского поселения Песчанокопского района в рамках подпрограммы Краснополянского сельского поселения "Развитие культуры" муниципальной программы Краснополянского сельского поселения "Развитие культуры и туризма" (Субсидии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работ)) (Безвозмездные перечисления государственным  (муниципальным) организациям)</t>
  </si>
  <si>
    <t>Иные межбюджетные трансферты из резервного фонда Правительства Ростовской области на финансовое обеспечение непредвиденных расходов в рамках непрограммного направления деятельности и реализация функций иных государственных органов Ростовской области» (Субсидии бюджетным учреждениям)</t>
  </si>
  <si>
    <t>951 0801 9910071180 612</t>
  </si>
  <si>
    <t>Выплата муниципальной пенсии за выслугу лет лицам, замещавшим муниципальные должности и должности муниципальной службы  в Краснополянском сельском поселении Песчанокопского района в рамках подпрограммы "Социальная поддержка граждан" муниципальной программы Краснополянского сельского поселения "Социальная поддержка граждан" (Социальные выплаты гражданам, кроме публичных нормативных  социальный выплат)(Пособия, компенсации и иные выплаты гражданам кроме публичных нормативных обязательств)</t>
  </si>
  <si>
    <t>951 1001 1410012150 321</t>
  </si>
  <si>
    <t>Мероприятия по развитию массовой физической культуры и спорта в рамках подпрограммы "Развитие массовой физической культуры и спорта" муниципальной программы Краснополянского сельского поселения "Развитие физической культуры и спорта" (Прочая закупка товаров, работ и услуг для обеспечения государственных (муниципальных) нужд)</t>
  </si>
  <si>
    <t>951 1101 0910028080 244</t>
  </si>
  <si>
    <t>Расходы на осуществление переданных полномочий по вопросам местного значения в рамках иных непрограммных расходов бюджета Краснополянского сельского поселения (Иные межбюджетные трансферты)</t>
  </si>
  <si>
    <t>951 1403 9990087010 540</t>
  </si>
  <si>
    <t>Результат исполнения бюджета (дефицит, профицит )</t>
  </si>
  <si>
    <t>450</t>
  </si>
  <si>
    <t>Форма 0503117 с. 3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</si>
  <si>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</si>
  <si>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</si>
  <si>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</si>
  <si>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</si>
  <si>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</si>
  <si>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</si>
  <si>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</si>
  <si>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</si>
  <si>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521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</si>
  <si>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</si>
  <si>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522</t>
  </si>
  <si>
    <t>источники внешнего финансирования бюджета</t>
  </si>
  <si>
    <t>620</t>
  </si>
  <si>
    <t>изменение остатков средств</t>
  </si>
  <si>
    <t>700</t>
  </si>
  <si>
    <t>000 01 05 00 00 00 0000 600</t>
  </si>
  <si>
    <t>увеличение остатков средств, всего</t>
  </si>
  <si>
    <t>710</t>
  </si>
  <si>
    <t xml:space="preserve">000 01 05 02 01 10 0000 510 </t>
  </si>
  <si>
    <t>уменьшение остатков средств, всего</t>
  </si>
  <si>
    <t>720</t>
  </si>
  <si>
    <t>000 01 05 02 01 10 0000 610</t>
  </si>
  <si>
    <t>Руководитель</t>
  </si>
  <si>
    <t>Желябина Н.В.</t>
  </si>
  <si>
    <t>(подпись)</t>
  </si>
  <si>
    <t>Главный бухгалтер</t>
  </si>
  <si>
    <t>Руководитель финансово-</t>
  </si>
  <si>
    <t>Дворникова Ж.В.</t>
  </si>
  <si>
    <t>экономической службы</t>
  </si>
  <si>
    <t>(расшифровка подписи)</t>
  </si>
  <si>
    <t>"</t>
  </si>
  <si>
    <t>Хитрова Н.А.</t>
  </si>
  <si>
    <t>05</t>
  </si>
  <si>
    <t xml:space="preserve"> г.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</si>
</sst>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00000"/>
    <numFmt numFmtId="168" formatCode="0.00E+00"/>
    <numFmt numFmtId="169" formatCode="0.00"/>
  </numFmts>
  <fonts count="20">
    <font>
      <sz val="10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9"/>
      <color indexed="57"/>
      <name val="Arial"/>
      <family val="2"/>
    </font>
    <font>
      <b/>
      <sz val="9"/>
      <color indexed="8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sz val="6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0" xfId="0" applyFont="1" applyBorder="1" applyAlignment="1">
      <alignment/>
    </xf>
    <xf numFmtId="165" fontId="2" fillId="0" borderId="2" xfId="0" applyNumberFormat="1" applyFont="1" applyBorder="1" applyAlignment="1">
      <alignment horizontal="center"/>
    </xf>
    <xf numFmtId="164" fontId="2" fillId="0" borderId="0" xfId="0" applyFont="1" applyAlignment="1">
      <alignment horizontal="right"/>
    </xf>
    <xf numFmtId="164" fontId="2" fillId="0" borderId="3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2" fillId="0" borderId="0" xfId="0" applyFont="1" applyAlignment="1">
      <alignment horizontal="left"/>
    </xf>
    <xf numFmtId="165" fontId="2" fillId="0" borderId="4" xfId="0" applyNumberFormat="1" applyFont="1" applyBorder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/>
    </xf>
    <xf numFmtId="165" fontId="2" fillId="0" borderId="7" xfId="0" applyNumberFormat="1" applyFont="1" applyBorder="1" applyAlignment="1">
      <alignment/>
    </xf>
    <xf numFmtId="164" fontId="5" fillId="0" borderId="3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8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0" borderId="9" xfId="0" applyNumberFormat="1" applyFont="1" applyBorder="1" applyAlignment="1">
      <alignment horizontal="center"/>
    </xf>
    <xf numFmtId="164" fontId="4" fillId="0" borderId="3" xfId="0" applyFont="1" applyBorder="1" applyAlignment="1">
      <alignment horizontal="center" vertical="center"/>
    </xf>
    <xf numFmtId="164" fontId="2" fillId="0" borderId="10" xfId="0" applyFont="1" applyBorder="1" applyAlignment="1">
      <alignment horizontal="center" vertical="top" wrapText="1"/>
    </xf>
    <xf numFmtId="164" fontId="2" fillId="0" borderId="11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2" fillId="0" borderId="10" xfId="0" applyFont="1" applyBorder="1" applyAlignment="1">
      <alignment horizontal="center" vertical="top"/>
    </xf>
    <xf numFmtId="164" fontId="2" fillId="0" borderId="13" xfId="0" applyFont="1" applyBorder="1" applyAlignment="1">
      <alignment horizontal="center" vertical="top"/>
    </xf>
    <xf numFmtId="164" fontId="2" fillId="0" borderId="14" xfId="0" applyFont="1" applyBorder="1" applyAlignment="1">
      <alignment horizontal="center" vertical="top"/>
    </xf>
    <xf numFmtId="164" fontId="7" fillId="2" borderId="7" xfId="0" applyFont="1" applyFill="1" applyBorder="1" applyAlignment="1">
      <alignment horizontal="left"/>
    </xf>
    <xf numFmtId="165" fontId="7" fillId="2" borderId="15" xfId="0" applyNumberFormat="1" applyFont="1" applyFill="1" applyBorder="1" applyAlignment="1">
      <alignment horizontal="center"/>
    </xf>
    <xf numFmtId="165" fontId="7" fillId="2" borderId="16" xfId="0" applyNumberFormat="1" applyFont="1" applyFill="1" applyBorder="1" applyAlignment="1">
      <alignment horizontal="center"/>
    </xf>
    <xf numFmtId="166" fontId="7" fillId="2" borderId="16" xfId="0" applyNumberFormat="1" applyFont="1" applyFill="1" applyBorder="1" applyAlignment="1">
      <alignment horizontal="center"/>
    </xf>
    <xf numFmtId="166" fontId="7" fillId="2" borderId="17" xfId="0" applyNumberFormat="1" applyFont="1" applyFill="1" applyBorder="1" applyAlignment="1">
      <alignment horizontal="center"/>
    </xf>
    <xf numFmtId="164" fontId="2" fillId="3" borderId="0" xfId="0" applyFont="1" applyFill="1" applyAlignment="1">
      <alignment/>
    </xf>
    <xf numFmtId="164" fontId="2" fillId="3" borderId="18" xfId="0" applyFont="1" applyFill="1" applyBorder="1" applyAlignment="1">
      <alignment/>
    </xf>
    <xf numFmtId="165" fontId="2" fillId="3" borderId="19" xfId="0" applyNumberFormat="1" applyFont="1" applyFill="1" applyBorder="1" applyAlignment="1">
      <alignment horizontal="center"/>
    </xf>
    <xf numFmtId="165" fontId="2" fillId="3" borderId="11" xfId="0" applyNumberFormat="1" applyFont="1" applyFill="1" applyBorder="1" applyAlignment="1">
      <alignment horizontal="center"/>
    </xf>
    <xf numFmtId="166" fontId="2" fillId="3" borderId="11" xfId="0" applyNumberFormat="1" applyFont="1" applyFill="1" applyBorder="1" applyAlignment="1">
      <alignment horizontal="center"/>
    </xf>
    <xf numFmtId="166" fontId="2" fillId="3" borderId="20" xfId="0" applyNumberFormat="1" applyFont="1" applyFill="1" applyBorder="1" applyAlignment="1">
      <alignment horizontal="center"/>
    </xf>
    <xf numFmtId="164" fontId="7" fillId="4" borderId="18" xfId="0" applyFont="1" applyFill="1" applyBorder="1" applyAlignment="1">
      <alignment horizontal="left"/>
    </xf>
    <xf numFmtId="165" fontId="7" fillId="4" borderId="19" xfId="0" applyNumberFormat="1" applyFont="1" applyFill="1" applyBorder="1" applyAlignment="1">
      <alignment horizontal="center"/>
    </xf>
    <xf numFmtId="165" fontId="7" fillId="4" borderId="11" xfId="0" applyNumberFormat="1" applyFont="1" applyFill="1" applyBorder="1" applyAlignment="1">
      <alignment horizontal="center"/>
    </xf>
    <xf numFmtId="166" fontId="7" fillId="4" borderId="11" xfId="0" applyNumberFormat="1" applyFont="1" applyFill="1" applyBorder="1" applyAlignment="1">
      <alignment horizontal="center"/>
    </xf>
    <xf numFmtId="166" fontId="7" fillId="4" borderId="21" xfId="0" applyNumberFormat="1" applyFont="1" applyFill="1" applyBorder="1" applyAlignment="1">
      <alignment horizontal="center"/>
    </xf>
    <xf numFmtId="166" fontId="7" fillId="4" borderId="20" xfId="0" applyNumberFormat="1" applyFont="1" applyFill="1" applyBorder="1" applyAlignment="1">
      <alignment horizontal="center"/>
    </xf>
    <xf numFmtId="164" fontId="2" fillId="5" borderId="0" xfId="0" applyFont="1" applyFill="1" applyAlignment="1">
      <alignment/>
    </xf>
    <xf numFmtId="164" fontId="7" fillId="6" borderId="18" xfId="0" applyFont="1" applyFill="1" applyBorder="1" applyAlignment="1">
      <alignment horizontal="left"/>
    </xf>
    <xf numFmtId="165" fontId="7" fillId="6" borderId="19" xfId="0" applyNumberFormat="1" applyFont="1" applyFill="1" applyBorder="1" applyAlignment="1">
      <alignment horizontal="center"/>
    </xf>
    <xf numFmtId="165" fontId="7" fillId="6" borderId="11" xfId="0" applyNumberFormat="1" applyFont="1" applyFill="1" applyBorder="1" applyAlignment="1">
      <alignment horizontal="center"/>
    </xf>
    <xf numFmtId="166" fontId="7" fillId="6" borderId="11" xfId="0" applyNumberFormat="1" applyFont="1" applyFill="1" applyBorder="1" applyAlignment="1">
      <alignment horizontal="center"/>
    </xf>
    <xf numFmtId="166" fontId="7" fillId="6" borderId="20" xfId="0" applyNumberFormat="1" applyFont="1" applyFill="1" applyBorder="1" applyAlignment="1">
      <alignment horizontal="center"/>
    </xf>
    <xf numFmtId="165" fontId="7" fillId="6" borderId="21" xfId="0" applyNumberFormat="1" applyFont="1" applyFill="1" applyBorder="1" applyAlignment="1">
      <alignment horizontal="center"/>
    </xf>
    <xf numFmtId="164" fontId="7" fillId="0" borderId="22" xfId="0" applyFont="1" applyBorder="1" applyAlignment="1">
      <alignment wrapText="1"/>
    </xf>
    <xf numFmtId="164" fontId="2" fillId="3" borderId="18" xfId="0" applyFont="1" applyFill="1" applyBorder="1" applyAlignment="1">
      <alignment horizontal="left" vertical="top" wrapText="1"/>
    </xf>
    <xf numFmtId="165" fontId="7" fillId="3" borderId="11" xfId="0" applyNumberFormat="1" applyFont="1" applyFill="1" applyBorder="1" applyAlignment="1">
      <alignment horizontal="center"/>
    </xf>
    <xf numFmtId="164" fontId="2" fillId="3" borderId="18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2" fillId="0" borderId="0" xfId="0" applyFont="1" applyBorder="1" applyAlignment="1">
      <alignment horizontal="center"/>
    </xf>
    <xf numFmtId="164" fontId="7" fillId="3" borderId="18" xfId="0" applyFont="1" applyFill="1" applyBorder="1" applyAlignment="1">
      <alignment horizontal="left" vertical="top" wrapText="1"/>
    </xf>
    <xf numFmtId="165" fontId="7" fillId="3" borderId="19" xfId="0" applyNumberFormat="1" applyFont="1" applyFill="1" applyBorder="1" applyAlignment="1">
      <alignment horizontal="center"/>
    </xf>
    <xf numFmtId="166" fontId="7" fillId="3" borderId="11" xfId="0" applyNumberFormat="1" applyFont="1" applyFill="1" applyBorder="1" applyAlignment="1">
      <alignment horizontal="center"/>
    </xf>
    <xf numFmtId="166" fontId="7" fillId="3" borderId="20" xfId="0" applyNumberFormat="1" applyFont="1" applyFill="1" applyBorder="1" applyAlignment="1">
      <alignment horizontal="center"/>
    </xf>
    <xf numFmtId="165" fontId="7" fillId="6" borderId="12" xfId="0" applyNumberFormat="1" applyFont="1" applyFill="1" applyBorder="1" applyAlignment="1">
      <alignment horizontal="center" vertical="center"/>
    </xf>
    <xf numFmtId="166" fontId="7" fillId="6" borderId="12" xfId="0" applyNumberFormat="1" applyFont="1" applyFill="1" applyBorder="1" applyAlignment="1">
      <alignment horizontal="center"/>
    </xf>
    <xf numFmtId="166" fontId="7" fillId="6" borderId="23" xfId="0" applyNumberFormat="1" applyFont="1" applyFill="1" applyBorder="1" applyAlignment="1">
      <alignment horizontal="center"/>
    </xf>
    <xf numFmtId="166" fontId="7" fillId="6" borderId="10" xfId="0" applyNumberFormat="1" applyFont="1" applyFill="1" applyBorder="1" applyAlignment="1">
      <alignment horizontal="center"/>
    </xf>
    <xf numFmtId="167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wrapText="1"/>
    </xf>
    <xf numFmtId="165" fontId="7" fillId="6" borderId="11" xfId="0" applyNumberFormat="1" applyFont="1" applyFill="1" applyBorder="1" applyAlignment="1">
      <alignment horizontal="left"/>
    </xf>
    <xf numFmtId="165" fontId="7" fillId="6" borderId="12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left"/>
    </xf>
    <xf numFmtId="165" fontId="7" fillId="6" borderId="10" xfId="0" applyNumberFormat="1" applyFont="1" applyFill="1" applyBorder="1" applyAlignment="1">
      <alignment horizontal="left"/>
    </xf>
    <xf numFmtId="164" fontId="2" fillId="3" borderId="18" xfId="0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/>
    </xf>
    <xf numFmtId="165" fontId="2" fillId="3" borderId="23" xfId="0" applyNumberFormat="1" applyFont="1" applyFill="1" applyBorder="1" applyAlignment="1">
      <alignment horizontal="center"/>
    </xf>
    <xf numFmtId="165" fontId="2" fillId="3" borderId="10" xfId="0" applyNumberFormat="1" applyFont="1" applyFill="1" applyBorder="1" applyAlignment="1">
      <alignment horizontal="center"/>
    </xf>
    <xf numFmtId="166" fontId="2" fillId="3" borderId="12" xfId="0" applyNumberFormat="1" applyFont="1" applyFill="1" applyBorder="1" applyAlignment="1">
      <alignment horizontal="center"/>
    </xf>
    <xf numFmtId="166" fontId="2" fillId="3" borderId="23" xfId="0" applyNumberFormat="1" applyFont="1" applyFill="1" applyBorder="1" applyAlignment="1">
      <alignment horizontal="center"/>
    </xf>
    <xf numFmtId="166" fontId="2" fillId="3" borderId="10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4" fontId="7" fillId="6" borderId="18" xfId="0" applyFont="1" applyFill="1" applyBorder="1" applyAlignment="1">
      <alignment horizontal="left" vertical="top" wrapText="1"/>
    </xf>
    <xf numFmtId="165" fontId="2" fillId="6" borderId="19" xfId="0" applyNumberFormat="1" applyFont="1" applyFill="1" applyBorder="1" applyAlignment="1">
      <alignment horizontal="center"/>
    </xf>
    <xf numFmtId="165" fontId="2" fillId="6" borderId="11" xfId="0" applyNumberFormat="1" applyFont="1" applyFill="1" applyBorder="1" applyAlignment="1">
      <alignment horizontal="center"/>
    </xf>
    <xf numFmtId="165" fontId="7" fillId="4" borderId="18" xfId="0" applyNumberFormat="1" applyFont="1" applyFill="1" applyBorder="1" applyAlignment="1">
      <alignment horizontal="left" vertical="top" wrapText="1"/>
    </xf>
    <xf numFmtId="165" fontId="7" fillId="4" borderId="12" xfId="0" applyNumberFormat="1" applyFont="1" applyFill="1" applyBorder="1" applyAlignment="1">
      <alignment horizontal="center"/>
    </xf>
    <xf numFmtId="165" fontId="7" fillId="4" borderId="23" xfId="0" applyNumberFormat="1" applyFont="1" applyFill="1" applyBorder="1" applyAlignment="1">
      <alignment horizontal="center"/>
    </xf>
    <xf numFmtId="165" fontId="7" fillId="4" borderId="10" xfId="0" applyNumberFormat="1" applyFont="1" applyFill="1" applyBorder="1" applyAlignment="1">
      <alignment horizontal="center"/>
    </xf>
    <xf numFmtId="166" fontId="7" fillId="4" borderId="12" xfId="0" applyNumberFormat="1" applyFont="1" applyFill="1" applyBorder="1" applyAlignment="1">
      <alignment horizontal="center"/>
    </xf>
    <xf numFmtId="166" fontId="7" fillId="4" borderId="23" xfId="0" applyNumberFormat="1" applyFont="1" applyFill="1" applyBorder="1" applyAlignment="1">
      <alignment horizontal="center"/>
    </xf>
    <xf numFmtId="165" fontId="7" fillId="6" borderId="23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168" fontId="7" fillId="6" borderId="18" xfId="0" applyNumberFormat="1" applyFont="1" applyFill="1" applyBorder="1" applyAlignment="1">
      <alignment horizontal="left" vertical="top" wrapText="1" readingOrder="1"/>
    </xf>
    <xf numFmtId="164" fontId="2" fillId="7" borderId="0" xfId="0" applyFont="1" applyFill="1" applyAlignment="1">
      <alignment/>
    </xf>
    <xf numFmtId="165" fontId="2" fillId="6" borderId="18" xfId="0" applyNumberFormat="1" applyFont="1" applyFill="1" applyBorder="1" applyAlignment="1">
      <alignment horizontal="left" vertical="top" wrapText="1"/>
    </xf>
    <xf numFmtId="166" fontId="2" fillId="6" borderId="11" xfId="0" applyNumberFormat="1" applyFont="1" applyFill="1" applyBorder="1" applyAlignment="1">
      <alignment horizontal="center"/>
    </xf>
    <xf numFmtId="166" fontId="2" fillId="6" borderId="20" xfId="0" applyNumberFormat="1" applyFont="1" applyFill="1" applyBorder="1" applyAlignment="1">
      <alignment horizontal="center"/>
    </xf>
    <xf numFmtId="164" fontId="2" fillId="4" borderId="0" xfId="0" applyFont="1" applyFill="1" applyAlignment="1">
      <alignment/>
    </xf>
    <xf numFmtId="164" fontId="2" fillId="3" borderId="18" xfId="0" applyNumberFormat="1" applyFont="1" applyFill="1" applyBorder="1" applyAlignment="1">
      <alignment horizontal="left" vertical="top" wrapText="1"/>
    </xf>
    <xf numFmtId="166" fontId="2" fillId="3" borderId="24" xfId="0" applyNumberFormat="1" applyFont="1" applyFill="1" applyBorder="1" applyAlignment="1">
      <alignment horizontal="center"/>
    </xf>
    <xf numFmtId="165" fontId="7" fillId="8" borderId="18" xfId="0" applyNumberFormat="1" applyFont="1" applyFill="1" applyBorder="1" applyAlignment="1">
      <alignment horizontal="left" vertical="top" wrapText="1"/>
    </xf>
    <xf numFmtId="165" fontId="7" fillId="8" borderId="19" xfId="0" applyNumberFormat="1" applyFont="1" applyFill="1" applyBorder="1" applyAlignment="1">
      <alignment horizontal="center"/>
    </xf>
    <xf numFmtId="165" fontId="2" fillId="8" borderId="11" xfId="0" applyNumberFormat="1" applyFont="1" applyFill="1" applyBorder="1" applyAlignment="1">
      <alignment horizontal="center"/>
    </xf>
    <xf numFmtId="165" fontId="7" fillId="8" borderId="12" xfId="0" applyNumberFormat="1" applyFont="1" applyFill="1" applyBorder="1" applyAlignment="1">
      <alignment horizontal="center"/>
    </xf>
    <xf numFmtId="166" fontId="7" fillId="8" borderId="12" xfId="0" applyNumberFormat="1" applyFont="1" applyFill="1" applyBorder="1" applyAlignment="1">
      <alignment horizontal="center"/>
    </xf>
    <xf numFmtId="166" fontId="7" fillId="8" borderId="23" xfId="0" applyNumberFormat="1" applyFont="1" applyFill="1" applyBorder="1" applyAlignment="1">
      <alignment horizontal="center"/>
    </xf>
    <xf numFmtId="166" fontId="7" fillId="8" borderId="11" xfId="0" applyNumberFormat="1" applyFont="1" applyFill="1" applyBorder="1" applyAlignment="1">
      <alignment horizontal="center"/>
    </xf>
    <xf numFmtId="165" fontId="7" fillId="6" borderId="18" xfId="0" applyNumberFormat="1" applyFont="1" applyFill="1" applyBorder="1" applyAlignment="1">
      <alignment horizontal="left" vertical="top" wrapText="1"/>
    </xf>
    <xf numFmtId="165" fontId="2" fillId="3" borderId="18" xfId="0" applyNumberFormat="1" applyFont="1" applyFill="1" applyBorder="1" applyAlignment="1">
      <alignment horizontal="left" vertical="top" wrapText="1"/>
    </xf>
    <xf numFmtId="165" fontId="9" fillId="3" borderId="19" xfId="0" applyNumberFormat="1" applyFont="1" applyFill="1" applyBorder="1" applyAlignment="1">
      <alignment horizontal="center"/>
    </xf>
    <xf numFmtId="165" fontId="7" fillId="9" borderId="18" xfId="0" applyNumberFormat="1" applyFont="1" applyFill="1" applyBorder="1" applyAlignment="1">
      <alignment horizontal="left" vertical="center" wrapText="1"/>
    </xf>
    <xf numFmtId="165" fontId="7" fillId="9" borderId="19" xfId="0" applyNumberFormat="1" applyFont="1" applyFill="1" applyBorder="1" applyAlignment="1">
      <alignment horizontal="center" vertical="center"/>
    </xf>
    <xf numFmtId="165" fontId="7" fillId="9" borderId="11" xfId="0" applyNumberFormat="1" applyFont="1" applyFill="1" applyBorder="1" applyAlignment="1">
      <alignment horizontal="center"/>
    </xf>
    <xf numFmtId="165" fontId="7" fillId="9" borderId="12" xfId="0" applyNumberFormat="1" applyFont="1" applyFill="1" applyBorder="1" applyAlignment="1">
      <alignment horizontal="center"/>
    </xf>
    <xf numFmtId="166" fontId="7" fillId="9" borderId="12" xfId="0" applyNumberFormat="1" applyFont="1" applyFill="1" applyBorder="1" applyAlignment="1">
      <alignment horizontal="center"/>
    </xf>
    <xf numFmtId="166" fontId="7" fillId="9" borderId="23" xfId="0" applyNumberFormat="1" applyFont="1" applyFill="1" applyBorder="1" applyAlignment="1">
      <alignment horizontal="center"/>
    </xf>
    <xf numFmtId="166" fontId="7" fillId="9" borderId="11" xfId="0" applyNumberFormat="1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vertical="center" wrapText="1"/>
    </xf>
    <xf numFmtId="165" fontId="2" fillId="3" borderId="19" xfId="0" applyNumberFormat="1" applyFont="1" applyFill="1" applyBorder="1" applyAlignment="1">
      <alignment horizontal="center" vertical="center"/>
    </xf>
    <xf numFmtId="164" fontId="7" fillId="6" borderId="12" xfId="0" applyFont="1" applyFill="1" applyBorder="1" applyAlignment="1">
      <alignment horizontal="center"/>
    </xf>
    <xf numFmtId="165" fontId="2" fillId="3" borderId="18" xfId="0" applyNumberFormat="1" applyFont="1" applyFill="1" applyBorder="1" applyAlignment="1">
      <alignment horizontal="left" wrapText="1"/>
    </xf>
    <xf numFmtId="165" fontId="2" fillId="3" borderId="12" xfId="0" applyNumberFormat="1" applyFont="1" applyFill="1" applyBorder="1" applyAlignment="1">
      <alignment horizontal="center" vertical="center"/>
    </xf>
    <xf numFmtId="164" fontId="7" fillId="4" borderId="18" xfId="0" applyFont="1" applyFill="1" applyBorder="1" applyAlignment="1">
      <alignment horizontal="left" wrapText="1"/>
    </xf>
    <xf numFmtId="166" fontId="7" fillId="4" borderId="25" xfId="0" applyNumberFormat="1" applyFont="1" applyFill="1" applyBorder="1" applyAlignment="1">
      <alignment horizontal="center"/>
    </xf>
    <xf numFmtId="164" fontId="7" fillId="0" borderId="0" xfId="0" applyFont="1" applyAlignment="1">
      <alignment/>
    </xf>
    <xf numFmtId="164" fontId="2" fillId="0" borderId="18" xfId="0" applyFont="1" applyFill="1" applyBorder="1" applyAlignment="1">
      <alignment horizontal="left" wrapText="1"/>
    </xf>
    <xf numFmtId="166" fontId="2" fillId="0" borderId="11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 wrapText="1"/>
    </xf>
    <xf numFmtId="165" fontId="2" fillId="3" borderId="0" xfId="0" applyNumberFormat="1" applyFont="1" applyFill="1" applyBorder="1" applyAlignment="1">
      <alignment horizontal="center"/>
    </xf>
    <xf numFmtId="166" fontId="10" fillId="0" borderId="6" xfId="0" applyNumberFormat="1" applyFont="1" applyFill="1" applyBorder="1" applyAlignment="1">
      <alignment horizontal="center"/>
    </xf>
    <xf numFmtId="166" fontId="2" fillId="0" borderId="0" xfId="0" applyNumberFormat="1" applyFont="1" applyFill="1" applyBorder="1" applyAlignment="1">
      <alignment horizontal="center"/>
    </xf>
    <xf numFmtId="166" fontId="2" fillId="3" borderId="0" xfId="0" applyNumberFormat="1" applyFont="1" applyFill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2" fillId="0" borderId="3" xfId="0" applyFont="1" applyBorder="1" applyAlignment="1">
      <alignment/>
    </xf>
    <xf numFmtId="164" fontId="2" fillId="0" borderId="26" xfId="0" applyFont="1" applyBorder="1" applyAlignment="1">
      <alignment horizontal="center" vertical="top" wrapText="1"/>
    </xf>
    <xf numFmtId="164" fontId="2" fillId="0" borderId="13" xfId="0" applyFont="1" applyBorder="1" applyAlignment="1">
      <alignment horizontal="center" vertical="top" wrapText="1"/>
    </xf>
    <xf numFmtId="164" fontId="3" fillId="0" borderId="27" xfId="0" applyFont="1" applyBorder="1" applyAlignment="1">
      <alignment/>
    </xf>
    <xf numFmtId="164" fontId="5" fillId="10" borderId="28" xfId="0" applyFont="1" applyFill="1" applyBorder="1" applyAlignment="1">
      <alignment/>
    </xf>
    <xf numFmtId="165" fontId="5" fillId="10" borderId="15" xfId="0" applyNumberFormat="1" applyFont="1" applyFill="1" applyBorder="1" applyAlignment="1">
      <alignment horizontal="center"/>
    </xf>
    <xf numFmtId="165" fontId="5" fillId="10" borderId="16" xfId="0" applyNumberFormat="1" applyFont="1" applyFill="1" applyBorder="1" applyAlignment="1">
      <alignment horizontal="center"/>
    </xf>
    <xf numFmtId="166" fontId="5" fillId="10" borderId="16" xfId="0" applyNumberFormat="1" applyFont="1" applyFill="1" applyBorder="1" applyAlignment="1">
      <alignment horizontal="center"/>
    </xf>
    <xf numFmtId="166" fontId="5" fillId="10" borderId="29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/>
    </xf>
    <xf numFmtId="164" fontId="5" fillId="3" borderId="18" xfId="0" applyFont="1" applyFill="1" applyBorder="1" applyAlignment="1">
      <alignment horizontal="center" wrapText="1"/>
    </xf>
    <xf numFmtId="165" fontId="5" fillId="3" borderId="19" xfId="0" applyNumberFormat="1" applyFont="1" applyFill="1" applyBorder="1" applyAlignment="1">
      <alignment horizontal="center"/>
    </xf>
    <xf numFmtId="165" fontId="5" fillId="3" borderId="11" xfId="0" applyNumberFormat="1" applyFont="1" applyFill="1" applyBorder="1" applyAlignment="1">
      <alignment horizontal="center"/>
    </xf>
    <xf numFmtId="166" fontId="12" fillId="3" borderId="11" xfId="0" applyNumberFormat="1" applyFont="1" applyFill="1" applyBorder="1" applyAlignment="1">
      <alignment horizontal="center"/>
    </xf>
    <xf numFmtId="166" fontId="5" fillId="3" borderId="11" xfId="0" applyNumberFormat="1" applyFont="1" applyFill="1" applyBorder="1" applyAlignment="1">
      <alignment horizontal="center"/>
    </xf>
    <xf numFmtId="166" fontId="3" fillId="3" borderId="13" xfId="0" applyNumberFormat="1" applyFont="1" applyFill="1" applyBorder="1" applyAlignment="1">
      <alignment horizontal="center"/>
    </xf>
    <xf numFmtId="164" fontId="3" fillId="0" borderId="30" xfId="0" applyFont="1" applyBorder="1" applyAlignment="1">
      <alignment horizontal="left" vertical="top" wrapText="1"/>
    </xf>
    <xf numFmtId="164" fontId="5" fillId="0" borderId="31" xfId="0" applyFont="1" applyFill="1" applyBorder="1" applyAlignment="1">
      <alignment horizontal="left" vertical="top" wrapText="1"/>
    </xf>
    <xf numFmtId="165" fontId="5" fillId="0" borderId="19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1" xfId="0" applyNumberFormat="1" applyFont="1" applyFill="1" applyBorder="1" applyAlignment="1">
      <alignment horizontal="center"/>
    </xf>
    <xf numFmtId="164" fontId="3" fillId="0" borderId="18" xfId="0" applyFont="1" applyBorder="1" applyAlignment="1">
      <alignment horizontal="left" vertical="top" wrapText="1"/>
    </xf>
    <xf numFmtId="166" fontId="13" fillId="3" borderId="11" xfId="0" applyNumberFormat="1" applyFont="1" applyFill="1" applyBorder="1" applyAlignment="1">
      <alignment horizontal="center"/>
    </xf>
    <xf numFmtId="166" fontId="14" fillId="3" borderId="11" xfId="0" applyNumberFormat="1" applyFont="1" applyFill="1" applyBorder="1" applyAlignment="1">
      <alignment horizontal="center"/>
    </xf>
    <xf numFmtId="166" fontId="15" fillId="3" borderId="11" xfId="0" applyNumberFormat="1" applyFont="1" applyFill="1" applyBorder="1" applyAlignment="1">
      <alignment horizontal="center"/>
    </xf>
    <xf numFmtId="164" fontId="3" fillId="0" borderId="18" xfId="0" applyFont="1" applyFill="1" applyBorder="1" applyAlignment="1">
      <alignment horizontal="left" vertical="top" wrapText="1"/>
    </xf>
    <xf numFmtId="164" fontId="3" fillId="0" borderId="18" xfId="0" applyFont="1" applyFill="1" applyBorder="1" applyAlignment="1">
      <alignment horizontal="left" vertical="center" wrapText="1"/>
    </xf>
    <xf numFmtId="166" fontId="14" fillId="0" borderId="11" xfId="0" applyNumberFormat="1" applyFont="1" applyFill="1" applyBorder="1" applyAlignment="1">
      <alignment horizontal="center"/>
    </xf>
    <xf numFmtId="166" fontId="16" fillId="3" borderId="11" xfId="0" applyNumberFormat="1" applyFont="1" applyFill="1" applyBorder="1" applyAlignment="1">
      <alignment horizontal="center"/>
    </xf>
    <xf numFmtId="167" fontId="3" fillId="0" borderId="18" xfId="0" applyNumberFormat="1" applyFont="1" applyFill="1" applyBorder="1" applyAlignment="1">
      <alignment horizontal="left" vertical="top" wrapText="1"/>
    </xf>
    <xf numFmtId="166" fontId="16" fillId="0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top" wrapText="1"/>
    </xf>
    <xf numFmtId="166" fontId="14" fillId="3" borderId="12" xfId="0" applyNumberFormat="1" applyFont="1" applyFill="1" applyBorder="1" applyAlignment="1">
      <alignment horizontal="center"/>
    </xf>
    <xf numFmtId="166" fontId="3" fillId="3" borderId="11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/>
    </xf>
    <xf numFmtId="164" fontId="3" fillId="0" borderId="33" xfId="0" applyFont="1" applyFill="1" applyBorder="1" applyAlignment="1">
      <alignment wrapText="1"/>
    </xf>
    <xf numFmtId="164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64" fontId="5" fillId="0" borderId="0" xfId="0" applyFont="1" applyFill="1" applyBorder="1" applyAlignment="1">
      <alignment horizontal="center"/>
    </xf>
    <xf numFmtId="164" fontId="5" fillId="0" borderId="34" xfId="0" applyFont="1" applyFill="1" applyBorder="1" applyAlignment="1">
      <alignment horizontal="center"/>
    </xf>
    <xf numFmtId="164" fontId="3" fillId="0" borderId="0" xfId="0" applyFont="1" applyBorder="1" applyAlignment="1">
      <alignment horizontal="center"/>
    </xf>
    <xf numFmtId="169" fontId="5" fillId="0" borderId="0" xfId="0" applyNumberFormat="1" applyFont="1" applyFill="1" applyBorder="1" applyAlignment="1">
      <alignment horizontal="center"/>
    </xf>
    <xf numFmtId="164" fontId="3" fillId="0" borderId="32" xfId="0" applyFont="1" applyBorder="1" applyAlignment="1">
      <alignment horizontal="left" vertical="center"/>
    </xf>
    <xf numFmtId="165" fontId="5" fillId="0" borderId="35" xfId="0" applyNumberFormat="1" applyFont="1" applyFill="1" applyBorder="1" applyAlignment="1">
      <alignment horizontal="center"/>
    </xf>
    <xf numFmtId="165" fontId="5" fillId="0" borderId="36" xfId="0" applyNumberFormat="1" applyFont="1" applyFill="1" applyBorder="1" applyAlignment="1">
      <alignment horizontal="center"/>
    </xf>
    <xf numFmtId="166" fontId="5" fillId="0" borderId="37" xfId="0" applyNumberFormat="1" applyFont="1" applyFill="1" applyBorder="1" applyAlignment="1">
      <alignment horizontal="center"/>
    </xf>
    <xf numFmtId="166" fontId="5" fillId="0" borderId="35" xfId="0" applyNumberFormat="1" applyFont="1" applyFill="1" applyBorder="1" applyAlignment="1">
      <alignment horizontal="center"/>
    </xf>
    <xf numFmtId="166" fontId="5" fillId="0" borderId="36" xfId="0" applyNumberFormat="1" applyFont="1" applyFill="1" applyBorder="1" applyAlignment="1">
      <alignment horizontal="center"/>
    </xf>
    <xf numFmtId="164" fontId="2" fillId="0" borderId="28" xfId="0" applyFont="1" applyBorder="1" applyAlignment="1">
      <alignment wrapText="1"/>
    </xf>
    <xf numFmtId="165" fontId="2" fillId="0" borderId="15" xfId="0" applyNumberFormat="1" applyFont="1" applyBorder="1" applyAlignment="1">
      <alignment horizontal="center"/>
    </xf>
    <xf numFmtId="165" fontId="2" fillId="0" borderId="16" xfId="0" applyNumberFormat="1" applyFont="1" applyFill="1" applyBorder="1" applyAlignment="1">
      <alignment horizontal="center"/>
    </xf>
    <xf numFmtId="166" fontId="2" fillId="0" borderId="16" xfId="0" applyNumberFormat="1" applyFont="1" applyFill="1" applyBorder="1" applyAlignment="1">
      <alignment horizontal="center"/>
    </xf>
    <xf numFmtId="166" fontId="2" fillId="0" borderId="17" xfId="0" applyNumberFormat="1" applyFont="1" applyFill="1" applyBorder="1" applyAlignment="1">
      <alignment horizontal="center"/>
    </xf>
    <xf numFmtId="164" fontId="2" fillId="0" borderId="18" xfId="0" applyFont="1" applyBorder="1" applyAlignment="1">
      <alignment horizontal="left" indent="1"/>
    </xf>
    <xf numFmtId="165" fontId="2" fillId="0" borderId="19" xfId="0" applyNumberFormat="1" applyFont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2" fillId="0" borderId="20" xfId="0" applyFont="1" applyFill="1" applyBorder="1" applyAlignment="1">
      <alignment horizontal="center"/>
    </xf>
    <xf numFmtId="164" fontId="2" fillId="0" borderId="18" xfId="0" applyFont="1" applyFill="1" applyBorder="1" applyAlignment="1">
      <alignment wrapText="1"/>
    </xf>
    <xf numFmtId="165" fontId="2" fillId="0" borderId="19" xfId="0" applyNumberFormat="1" applyFont="1" applyFill="1" applyBorder="1" applyAlignment="1">
      <alignment horizontal="center"/>
    </xf>
    <xf numFmtId="166" fontId="2" fillId="0" borderId="20" xfId="0" applyNumberFormat="1" applyFont="1" applyFill="1" applyBorder="1" applyAlignment="1">
      <alignment horizontal="center"/>
    </xf>
    <xf numFmtId="164" fontId="2" fillId="0" borderId="38" xfId="0" applyFont="1" applyFill="1" applyBorder="1" applyAlignment="1">
      <alignment horizontal="left" indent="2"/>
    </xf>
    <xf numFmtId="164" fontId="2" fillId="0" borderId="30" xfId="0" applyFont="1" applyFill="1" applyBorder="1" applyAlignment="1">
      <alignment/>
    </xf>
    <xf numFmtId="164" fontId="2" fillId="0" borderId="31" xfId="0" applyFont="1" applyFill="1" applyBorder="1" applyAlignment="1">
      <alignment horizontal="center"/>
    </xf>
    <xf numFmtId="164" fontId="2" fillId="0" borderId="18" xfId="0" applyFont="1" applyFill="1" applyBorder="1" applyAlignment="1">
      <alignment horizontal="left" vertical="top" wrapText="1"/>
    </xf>
    <xf numFmtId="164" fontId="2" fillId="0" borderId="33" xfId="0" applyFont="1" applyFill="1" applyBorder="1" applyAlignment="1">
      <alignment horizontal="left" indent="2"/>
    </xf>
    <xf numFmtId="164" fontId="2" fillId="0" borderId="38" xfId="0" applyFont="1" applyBorder="1" applyAlignment="1">
      <alignment horizontal="left" indent="2"/>
    </xf>
    <xf numFmtId="164" fontId="2" fillId="0" borderId="18" xfId="0" applyFont="1" applyFill="1" applyBorder="1" applyAlignment="1">
      <alignment vertical="center"/>
    </xf>
    <xf numFmtId="166" fontId="17" fillId="0" borderId="11" xfId="0" applyNumberFormat="1" applyFont="1" applyFill="1" applyBorder="1" applyAlignment="1">
      <alignment horizontal="center"/>
    </xf>
    <xf numFmtId="165" fontId="2" fillId="0" borderId="39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6" fontId="2" fillId="0" borderId="1" xfId="0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center"/>
    </xf>
    <xf numFmtId="164" fontId="2" fillId="0" borderId="40" xfId="0" applyFont="1" applyFill="1" applyBorder="1" applyAlignment="1">
      <alignment horizontal="center"/>
    </xf>
    <xf numFmtId="164" fontId="18" fillId="0" borderId="0" xfId="0" applyFont="1" applyAlignment="1">
      <alignment/>
    </xf>
    <xf numFmtId="164" fontId="19" fillId="0" borderId="0" xfId="0" applyFont="1" applyBorder="1" applyAlignment="1">
      <alignment horizontal="center" vertical="top"/>
    </xf>
    <xf numFmtId="164" fontId="19" fillId="0" borderId="0" xfId="0" applyFont="1" applyAlignment="1">
      <alignment/>
    </xf>
    <xf numFmtId="164" fontId="19" fillId="0" borderId="0" xfId="0" applyFont="1" applyAlignment="1">
      <alignment horizontal="center" vertical="top"/>
    </xf>
    <xf numFmtId="164" fontId="2" fillId="0" borderId="41" xfId="0" applyFont="1" applyBorder="1" applyAlignment="1">
      <alignment/>
    </xf>
    <xf numFmtId="164" fontId="2" fillId="0" borderId="33" xfId="0" applyFont="1" applyBorder="1" applyAlignment="1">
      <alignment/>
    </xf>
    <xf numFmtId="164" fontId="2" fillId="0" borderId="42" xfId="0" applyFont="1" applyBorder="1" applyAlignment="1">
      <alignment/>
    </xf>
    <xf numFmtId="164" fontId="2" fillId="0" borderId="0" xfId="0" applyFont="1" applyAlignment="1">
      <alignment vertical="top"/>
    </xf>
    <xf numFmtId="164" fontId="18" fillId="0" borderId="43" xfId="0" applyFont="1" applyBorder="1" applyAlignment="1">
      <alignment/>
    </xf>
    <xf numFmtId="164" fontId="18" fillId="0" borderId="30" xfId="0" applyFont="1" applyBorder="1" applyAlignment="1">
      <alignment/>
    </xf>
    <xf numFmtId="165" fontId="2" fillId="0" borderId="3" xfId="0" applyNumberFormat="1" applyFont="1" applyBorder="1" applyAlignment="1">
      <alignment horizontal="center"/>
    </xf>
    <xf numFmtId="164" fontId="2" fillId="0" borderId="3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66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00CC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B111"/>
  <sheetViews>
    <sheetView view="pageBreakPreview" zoomScaleSheetLayoutView="100" workbookViewId="0" topLeftCell="A78">
      <selection activeCell="BX16" sqref="BX16"/>
    </sheetView>
  </sheetViews>
  <sheetFormatPr defaultColWidth="1.00390625" defaultRowHeight="12.75"/>
  <cols>
    <col min="1" max="1" width="2.125" style="1" customWidth="1"/>
    <col min="2" max="3" width="0.6171875" style="1" customWidth="1"/>
    <col min="4" max="4" width="0.5" style="1" customWidth="1"/>
    <col min="5" max="11" width="0.6171875" style="1" customWidth="1"/>
    <col min="12" max="12" width="2.25390625" style="1" customWidth="1"/>
    <col min="13" max="15" width="0.6171875" style="1" customWidth="1"/>
    <col min="16" max="16" width="3.875" style="1" customWidth="1"/>
    <col min="17" max="17" width="0.6171875" style="1" customWidth="1"/>
    <col min="18" max="18" width="0.875" style="1" customWidth="1"/>
    <col min="19" max="19" width="2.125" style="1" customWidth="1"/>
    <col min="20" max="28" width="0.875" style="1" hidden="1" customWidth="1"/>
    <col min="29" max="29" width="4.875" style="1" customWidth="1"/>
    <col min="30" max="30" width="16.50390625" style="1" customWidth="1"/>
    <col min="31" max="31" width="10.50390625" style="1" customWidth="1"/>
    <col min="32" max="32" width="1.25" style="1" customWidth="1"/>
    <col min="33" max="33" width="0.6171875" style="1" customWidth="1"/>
    <col min="34" max="34" width="1.4921875" style="1" customWidth="1"/>
    <col min="35" max="35" width="1.12109375" style="1" customWidth="1"/>
    <col min="36" max="36" width="0.5" style="1" customWidth="1"/>
    <col min="37" max="37" width="0.875" style="1" hidden="1" customWidth="1"/>
    <col min="38" max="39" width="0.6171875" style="1" customWidth="1"/>
    <col min="40" max="40" width="4.125" style="1" customWidth="1"/>
    <col min="41" max="42" width="0.6171875" style="1" customWidth="1"/>
    <col min="43" max="43" width="4.00390625" style="1" customWidth="1"/>
    <col min="44" max="45" width="0.6171875" style="1" customWidth="1"/>
    <col min="46" max="46" width="2.50390625" style="1" customWidth="1"/>
    <col min="47" max="49" width="0.6171875" style="1" customWidth="1"/>
    <col min="50" max="50" width="2.50390625" style="1" customWidth="1"/>
    <col min="51" max="51" width="1.4921875" style="1" customWidth="1"/>
    <col min="52" max="52" width="0.875" style="1" hidden="1" customWidth="1"/>
    <col min="53" max="53" width="2.625" style="1" customWidth="1"/>
    <col min="54" max="54" width="0.6171875" style="1" customWidth="1"/>
    <col min="55" max="55" width="3.125" style="1" customWidth="1"/>
    <col min="56" max="65" width="0.6171875" style="1" customWidth="1"/>
    <col min="66" max="66" width="0.875" style="1" hidden="1" customWidth="1"/>
    <col min="67" max="67" width="2.125" style="1" customWidth="1"/>
    <col min="68" max="68" width="0.6171875" style="1" customWidth="1"/>
    <col min="69" max="69" width="1.00390625" style="1" customWidth="1"/>
    <col min="70" max="70" width="2.50390625" style="1" customWidth="1"/>
    <col min="71" max="75" width="0.875" style="1" hidden="1" customWidth="1"/>
    <col min="76" max="76" width="1.4921875" style="1" customWidth="1"/>
    <col min="77" max="77" width="0.5" style="1" customWidth="1"/>
    <col min="78" max="78" width="0.875" style="1" hidden="1" customWidth="1"/>
    <col min="79" max="79" width="2.125" style="1" customWidth="1"/>
    <col min="80" max="80" width="0.12890625" style="1" customWidth="1"/>
    <col min="81" max="81" width="2.25390625" style="1" customWidth="1"/>
    <col min="82" max="82" width="1.75390625" style="1" customWidth="1"/>
    <col min="83" max="83" width="0.6171875" style="1" customWidth="1"/>
    <col min="84" max="84" width="2.25390625" style="1" customWidth="1"/>
    <col min="85" max="85" width="0.6171875" style="1" customWidth="1"/>
    <col min="86" max="86" width="4.75390625" style="1" customWidth="1"/>
    <col min="87" max="87" width="1.00390625" style="1" hidden="1" customWidth="1"/>
    <col min="88" max="90" width="0.875" style="1" hidden="1" customWidth="1"/>
    <col min="91" max="91" width="1.25" style="1" hidden="1" customWidth="1"/>
    <col min="92" max="95" width="0.6171875" style="1" customWidth="1"/>
    <col min="96" max="96" width="0.2421875" style="1" customWidth="1"/>
    <col min="97" max="97" width="0.875" style="1" hidden="1" customWidth="1"/>
    <col min="98" max="99" width="0.6171875" style="1" customWidth="1"/>
    <col min="100" max="100" width="1.00390625" style="1" hidden="1" customWidth="1"/>
    <col min="101" max="101" width="0.875" style="1" hidden="1" customWidth="1"/>
    <col min="102" max="105" width="0.6171875" style="1" customWidth="1"/>
    <col min="106" max="106" width="2.50390625" style="1" customWidth="1"/>
    <col min="107" max="107" width="3.875" style="1" customWidth="1"/>
    <col min="108" max="110" width="0.875" style="1" hidden="1" customWidth="1"/>
    <col min="111" max="16384" width="0.6171875" style="1" customWidth="1"/>
  </cols>
  <sheetData>
    <row r="2" spans="1:110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 t="s">
        <v>0</v>
      </c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2"/>
      <c r="CO2" s="4" t="s">
        <v>1</v>
      </c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</row>
    <row r="3" spans="1:110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CC3" s="1" t="s">
        <v>2</v>
      </c>
      <c r="CO3" s="6" t="s">
        <v>3</v>
      </c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</row>
    <row r="4" spans="44:110" ht="10.5" customHeight="1">
      <c r="AR4" s="7" t="s">
        <v>4</v>
      </c>
      <c r="AS4" s="8" t="s">
        <v>5</v>
      </c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9">
        <v>2017</v>
      </c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7" t="s">
        <v>6</v>
      </c>
      <c r="CD4" s="7"/>
      <c r="CE4" s="7"/>
      <c r="CF4" s="10" t="s">
        <v>7</v>
      </c>
      <c r="CG4" s="10"/>
      <c r="CH4" s="10"/>
      <c r="CI4" s="11"/>
      <c r="CJ4" s="11"/>
      <c r="CK4" s="11"/>
      <c r="CL4" s="11" t="s">
        <v>7</v>
      </c>
      <c r="CM4" s="11"/>
      <c r="CO4" s="12" t="s">
        <v>8</v>
      </c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</row>
    <row r="5" spans="1:110" ht="11.25" customHeight="1">
      <c r="A5" s="1" t="s">
        <v>9</v>
      </c>
      <c r="CD5" s="10" t="s">
        <v>10</v>
      </c>
      <c r="CE5" s="10"/>
      <c r="CF5" s="10"/>
      <c r="CG5" s="10"/>
      <c r="CH5" s="10"/>
      <c r="CO5" s="13" t="s">
        <v>11</v>
      </c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4"/>
      <c r="DE5" s="14"/>
      <c r="DF5" s="15"/>
    </row>
    <row r="6" spans="1:110" ht="10.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16" t="s">
        <v>13</v>
      </c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9" t="s">
        <v>14</v>
      </c>
      <c r="CD6" s="9"/>
      <c r="CE6" s="9"/>
      <c r="CF6" s="9"/>
      <c r="CG6" s="9"/>
      <c r="CH6" s="9"/>
      <c r="CL6" s="7" t="s">
        <v>10</v>
      </c>
      <c r="CM6" s="7"/>
      <c r="CO6" s="13" t="s">
        <v>15</v>
      </c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7"/>
      <c r="DE6" s="17"/>
      <c r="DF6" s="18"/>
    </row>
    <row r="7" spans="1:110" ht="12.75" customHeight="1">
      <c r="A7" s="10" t="s">
        <v>16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9" t="s">
        <v>17</v>
      </c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D7" s="20" t="s">
        <v>18</v>
      </c>
      <c r="CE7" s="20"/>
      <c r="CF7" s="20"/>
      <c r="CG7" s="20"/>
      <c r="CH7" s="20"/>
      <c r="CL7" s="7" t="s">
        <v>19</v>
      </c>
      <c r="CM7" s="7"/>
      <c r="CO7" s="12" t="s">
        <v>20</v>
      </c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</row>
    <row r="8" spans="1:110" ht="9.75" customHeight="1">
      <c r="A8" s="1" t="s">
        <v>21</v>
      </c>
      <c r="CM8" s="7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</row>
    <row r="9" spans="1:110" ht="11.25" customHeight="1">
      <c r="A9" s="1" t="s">
        <v>22</v>
      </c>
      <c r="CO9" s="21" t="s">
        <v>23</v>
      </c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</row>
    <row r="10" spans="1:110" ht="12" customHeight="1">
      <c r="A10" s="22" t="s">
        <v>24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</row>
    <row r="11" spans="1:107" ht="36.75" customHeight="1">
      <c r="A11" s="23" t="s">
        <v>25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4" t="s">
        <v>26</v>
      </c>
      <c r="AG11" s="24"/>
      <c r="AH11" s="24"/>
      <c r="AI11" s="24"/>
      <c r="AJ11" s="24"/>
      <c r="AK11" s="24"/>
      <c r="AL11" s="24" t="s">
        <v>27</v>
      </c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 t="s">
        <v>28</v>
      </c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 t="s">
        <v>29</v>
      </c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5" t="s">
        <v>30</v>
      </c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</row>
    <row r="12" spans="1:107" ht="11.25">
      <c r="A12" s="26">
        <v>1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7">
        <v>2</v>
      </c>
      <c r="AG12" s="27"/>
      <c r="AH12" s="27"/>
      <c r="AI12" s="27"/>
      <c r="AJ12" s="27"/>
      <c r="AK12" s="27"/>
      <c r="AL12" s="27">
        <v>3</v>
      </c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>
        <v>4</v>
      </c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>
        <v>5</v>
      </c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8">
        <v>6</v>
      </c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</row>
    <row r="13" spans="1:107" ht="15" customHeight="1">
      <c r="A13" s="29" t="s">
        <v>31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 t="s">
        <v>32</v>
      </c>
      <c r="AG13" s="30"/>
      <c r="AH13" s="30"/>
      <c r="AI13" s="30"/>
      <c r="AJ13" s="30"/>
      <c r="AK13" s="30"/>
      <c r="AL13" s="31" t="s">
        <v>33</v>
      </c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2">
        <f>BB15+BB96</f>
        <v>10790150.48</v>
      </c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>
        <f>BX15+BX96</f>
        <v>6313096.68</v>
      </c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3">
        <f>BB13-BX13</f>
        <v>4477053.800000001</v>
      </c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</row>
    <row r="14" spans="1:107" ht="10.5" customHeight="1">
      <c r="A14" s="34"/>
      <c r="B14" s="35" t="s">
        <v>34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36"/>
      <c r="AH14" s="36"/>
      <c r="AI14" s="36"/>
      <c r="AJ14" s="36"/>
      <c r="AK14" s="36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9"/>
      <c r="CO14" s="39"/>
      <c r="CP14" s="39"/>
      <c r="CQ14" s="39"/>
      <c r="CR14" s="39"/>
      <c r="CS14" s="39"/>
      <c r="CT14" s="39"/>
      <c r="CU14" s="39"/>
      <c r="CV14" s="39"/>
      <c r="CW14" s="39"/>
      <c r="CX14" s="39"/>
      <c r="CY14" s="39"/>
      <c r="CZ14" s="39"/>
      <c r="DA14" s="39"/>
      <c r="DB14" s="39"/>
      <c r="DC14" s="39"/>
    </row>
    <row r="15" spans="1:129" ht="12.75" customHeight="1">
      <c r="A15" s="40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1" t="s">
        <v>32</v>
      </c>
      <c r="AG15" s="41"/>
      <c r="AH15" s="41"/>
      <c r="AI15" s="41"/>
      <c r="AJ15" s="41"/>
      <c r="AK15" s="41"/>
      <c r="AL15" s="42" t="s">
        <v>36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3">
        <f>BB16+BB31+BB42+BB62+BB71+BB77+BB84+BB90</f>
        <v>8636750.48</v>
      </c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4">
        <f>BX16+BX31+BX42+BX62+BX71+BX84+BX90</f>
        <v>4212809.18</v>
      </c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5">
        <f aca="true" t="shared" si="0" ref="CN15:CN18">BB15-BX15</f>
        <v>4423941.300000001</v>
      </c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Y15" s="46"/>
    </row>
    <row r="16" spans="1:107" ht="11.25">
      <c r="A16" s="47" t="s">
        <v>37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8" t="s">
        <v>32</v>
      </c>
      <c r="AG16" s="48"/>
      <c r="AH16" s="48"/>
      <c r="AI16" s="48"/>
      <c r="AJ16" s="48"/>
      <c r="AK16" s="48"/>
      <c r="AL16" s="49" t="s">
        <v>38</v>
      </c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>
        <f aca="true" t="shared" si="1" ref="BB16:BB17">BB17</f>
        <v>1099900</v>
      </c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>
        <f>BX17</f>
        <v>907412.7300000001</v>
      </c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1">
        <f t="shared" si="0"/>
        <v>192487.2699999999</v>
      </c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</row>
    <row r="17" spans="1:107" ht="11.25">
      <c r="A17" s="47" t="s">
        <v>39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8" t="s">
        <v>32</v>
      </c>
      <c r="AG17" s="48"/>
      <c r="AH17" s="48"/>
      <c r="AI17" s="48"/>
      <c r="AJ17" s="48"/>
      <c r="AK17" s="48"/>
      <c r="AL17" s="52" t="s">
        <v>40</v>
      </c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0">
        <f t="shared" si="1"/>
        <v>1099900</v>
      </c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>
        <f>BX18+BX23+BX27</f>
        <v>907412.7300000001</v>
      </c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1">
        <f t="shared" si="0"/>
        <v>192487.2699999999</v>
      </c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</row>
    <row r="18" spans="1:107" ht="55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8" t="s">
        <v>32</v>
      </c>
      <c r="AG18" s="48"/>
      <c r="AH18" s="48"/>
      <c r="AI18" s="48"/>
      <c r="AJ18" s="48"/>
      <c r="AK18" s="49"/>
      <c r="AL18" s="49" t="s">
        <v>42</v>
      </c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>
        <v>1099900</v>
      </c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>
        <f>BX19+BX20+BX21</f>
        <v>904189.17</v>
      </c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1">
        <f t="shared" si="0"/>
        <v>195710.82999999996</v>
      </c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</row>
    <row r="19" spans="1:107" ht="77.25" customHeight="1">
      <c r="A19" s="54" t="s">
        <v>43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36" t="s">
        <v>32</v>
      </c>
      <c r="AG19" s="36"/>
      <c r="AH19" s="36"/>
      <c r="AI19" s="36"/>
      <c r="AJ19" s="36"/>
      <c r="AK19" s="55"/>
      <c r="AL19" s="37" t="s">
        <v>44</v>
      </c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8" t="s">
        <v>45</v>
      </c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>
        <v>901356.77</v>
      </c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9">
        <f aca="true" t="shared" si="2" ref="CN19:CN21">-BX19</f>
        <v>-901356.77</v>
      </c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</row>
    <row r="20" spans="1:107" ht="54.75" customHeight="1">
      <c r="A20" s="54" t="s">
        <v>46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36" t="s">
        <v>32</v>
      </c>
      <c r="AG20" s="36"/>
      <c r="AH20" s="36"/>
      <c r="AI20" s="36"/>
      <c r="AJ20" s="36"/>
      <c r="AK20" s="55"/>
      <c r="AL20" s="37" t="s">
        <v>47</v>
      </c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8" t="s">
        <v>45</v>
      </c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>
        <v>248.8</v>
      </c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9">
        <f t="shared" si="2"/>
        <v>-248.8</v>
      </c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</row>
    <row r="21" spans="1:107" ht="75.75" customHeight="1">
      <c r="A21" s="54" t="s">
        <v>48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36" t="s">
        <v>32</v>
      </c>
      <c r="AG21" s="36"/>
      <c r="AH21" s="36"/>
      <c r="AI21" s="36"/>
      <c r="AJ21" s="36"/>
      <c r="AK21" s="55"/>
      <c r="AL21" s="37" t="s">
        <v>49</v>
      </c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8" t="s">
        <v>45</v>
      </c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>
        <v>2583.6</v>
      </c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9">
        <f t="shared" si="2"/>
        <v>-2583.6</v>
      </c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</row>
    <row r="22" spans="1:107" ht="60.75" customHeight="1">
      <c r="A22" s="56" t="s">
        <v>50</v>
      </c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36" t="s">
        <v>32</v>
      </c>
      <c r="AG22" s="36"/>
      <c r="AH22" s="36"/>
      <c r="AI22" s="36"/>
      <c r="AJ22" s="36"/>
      <c r="AK22" s="55"/>
      <c r="AL22" s="37" t="s">
        <v>51</v>
      </c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8" t="s">
        <v>45</v>
      </c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 t="s">
        <v>45</v>
      </c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57"/>
      <c r="CJ22" s="57"/>
      <c r="CK22" s="57"/>
      <c r="CL22" s="57"/>
      <c r="CM22" s="57"/>
      <c r="CN22" s="58" t="s">
        <v>45</v>
      </c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</row>
    <row r="23" spans="1:107" ht="78" customHeight="1">
      <c r="A23" s="59" t="s">
        <v>52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60" t="s">
        <v>32</v>
      </c>
      <c r="AG23" s="60"/>
      <c r="AH23" s="60"/>
      <c r="AI23" s="60"/>
      <c r="AJ23" s="60"/>
      <c r="AK23" s="60"/>
      <c r="AL23" s="55" t="s">
        <v>53</v>
      </c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61" t="s">
        <v>45</v>
      </c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>
        <f>BX26</f>
        <v>30</v>
      </c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2">
        <f>CN26</f>
        <v>-30</v>
      </c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</row>
    <row r="24" spans="1:107" ht="98.25" customHeight="1">
      <c r="A24" s="54" t="s">
        <v>54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36" t="s">
        <v>32</v>
      </c>
      <c r="AG24" s="36"/>
      <c r="AH24" s="36"/>
      <c r="AI24" s="36"/>
      <c r="AJ24" s="36"/>
      <c r="AK24" s="36"/>
      <c r="AL24" s="37" t="s">
        <v>55</v>
      </c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8" t="s">
        <v>45</v>
      </c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 t="s">
        <v>45</v>
      </c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9" t="s">
        <v>45</v>
      </c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</row>
    <row r="25" spans="1:107" ht="88.5" customHeight="1">
      <c r="A25" s="54" t="s">
        <v>56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36" t="s">
        <v>32</v>
      </c>
      <c r="AG25" s="36"/>
      <c r="AH25" s="36"/>
      <c r="AI25" s="36"/>
      <c r="AJ25" s="36"/>
      <c r="AK25" s="37"/>
      <c r="AL25" s="37" t="s">
        <v>57</v>
      </c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8" t="s">
        <v>45</v>
      </c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 t="s">
        <v>45</v>
      </c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9" t="s">
        <v>45</v>
      </c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</row>
    <row r="26" spans="1:107" ht="99" customHeight="1">
      <c r="A26" s="54" t="s">
        <v>58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36" t="s">
        <v>32</v>
      </c>
      <c r="AG26" s="36"/>
      <c r="AH26" s="36"/>
      <c r="AI26" s="36"/>
      <c r="AJ26" s="36"/>
      <c r="AK26" s="37"/>
      <c r="AL26" s="37" t="s">
        <v>59</v>
      </c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8" t="s">
        <v>45</v>
      </c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>
        <v>30</v>
      </c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9">
        <f aca="true" t="shared" si="3" ref="CN26:CN28">-BX26</f>
        <v>-30</v>
      </c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</row>
    <row r="27" spans="1:107" ht="35.25" customHeight="1">
      <c r="A27" s="59" t="s">
        <v>60</v>
      </c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60" t="s">
        <v>32</v>
      </c>
      <c r="AG27" s="60"/>
      <c r="AH27" s="60"/>
      <c r="AI27" s="60"/>
      <c r="AJ27" s="60"/>
      <c r="AK27" s="55"/>
      <c r="AL27" s="55" t="s">
        <v>61</v>
      </c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61" t="s">
        <v>45</v>
      </c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>
        <f>BX28+BX30</f>
        <v>3193.56</v>
      </c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2">
        <f t="shared" si="3"/>
        <v>-3193.56</v>
      </c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</row>
    <row r="28" spans="1:107" ht="55.5" customHeight="1">
      <c r="A28" s="54" t="s">
        <v>62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36" t="s">
        <v>32</v>
      </c>
      <c r="AG28" s="36"/>
      <c r="AH28" s="36"/>
      <c r="AI28" s="36"/>
      <c r="AJ28" s="36"/>
      <c r="AK28" s="37"/>
      <c r="AL28" s="37" t="s">
        <v>63</v>
      </c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8" t="s">
        <v>45</v>
      </c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>
        <v>3133.56</v>
      </c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9">
        <f t="shared" si="3"/>
        <v>-3133.56</v>
      </c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</row>
    <row r="29" spans="1:107" ht="45.75" customHeight="1">
      <c r="A29" s="54" t="s">
        <v>64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36" t="s">
        <v>65</v>
      </c>
      <c r="AG29" s="36"/>
      <c r="AH29" s="36"/>
      <c r="AI29" s="36"/>
      <c r="AJ29" s="36"/>
      <c r="AK29" s="37"/>
      <c r="AL29" s="37" t="s">
        <v>66</v>
      </c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8" t="s">
        <v>45</v>
      </c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 t="s">
        <v>45</v>
      </c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9" t="s">
        <v>45</v>
      </c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</row>
    <row r="30" spans="1:107" ht="54" customHeight="1">
      <c r="A30" s="54" t="s">
        <v>67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36" t="s">
        <v>68</v>
      </c>
      <c r="AG30" s="36"/>
      <c r="AH30" s="36"/>
      <c r="AI30" s="36"/>
      <c r="AJ30" s="36"/>
      <c r="AK30" s="36"/>
      <c r="AL30" s="37" t="s">
        <v>69</v>
      </c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8" t="s">
        <v>45</v>
      </c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>
        <v>60</v>
      </c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9">
        <f>-BX30</f>
        <v>-60</v>
      </c>
      <c r="CO30" s="39"/>
      <c r="CP30" s="39"/>
      <c r="CQ30" s="39"/>
      <c r="CR30" s="39"/>
      <c r="CS30" s="39"/>
      <c r="CT30" s="39"/>
      <c r="CU30" s="39"/>
      <c r="CV30" s="39"/>
      <c r="CW30" s="39"/>
      <c r="CX30" s="39"/>
      <c r="CY30" s="39"/>
      <c r="CZ30" s="39"/>
      <c r="DA30" s="39"/>
      <c r="DB30" s="39"/>
      <c r="DC30" s="39"/>
    </row>
    <row r="31" spans="1:107" ht="12.75" customHeight="1">
      <c r="A31" s="40" t="s">
        <v>70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1" t="s">
        <v>32</v>
      </c>
      <c r="AG31" s="41"/>
      <c r="AH31" s="41"/>
      <c r="AI31" s="41"/>
      <c r="AJ31" s="41"/>
      <c r="AK31" s="41"/>
      <c r="AL31" s="42" t="s">
        <v>71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3">
        <f aca="true" t="shared" si="4" ref="BB31:BB32">BB32</f>
        <v>1029500</v>
      </c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>
        <f aca="true" t="shared" si="5" ref="BX31:BX32">BX32</f>
        <v>1039399.8300000001</v>
      </c>
      <c r="BY31" s="43"/>
      <c r="BZ31" s="43"/>
      <c r="CA31" s="43"/>
      <c r="CB31" s="43"/>
      <c r="CC31" s="43"/>
      <c r="CD31" s="43"/>
      <c r="CE31" s="43"/>
      <c r="CF31" s="43"/>
      <c r="CG31" s="43"/>
      <c r="CH31" s="43"/>
      <c r="CI31" s="43"/>
      <c r="CJ31" s="43"/>
      <c r="CK31" s="43"/>
      <c r="CL31" s="43"/>
      <c r="CM31" s="43"/>
      <c r="CN31" s="45">
        <f aca="true" t="shared" si="6" ref="CN31:CN33">BB31-BX31</f>
        <v>-9899.830000000075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</row>
    <row r="32" spans="1:107" ht="14.25" customHeight="1">
      <c r="A32" s="47" t="s">
        <v>72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8" t="s">
        <v>32</v>
      </c>
      <c r="AG32" s="48"/>
      <c r="AH32" s="48"/>
      <c r="AI32" s="48"/>
      <c r="AJ32" s="48"/>
      <c r="AK32" s="49"/>
      <c r="AL32" s="63" t="s">
        <v>73</v>
      </c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4">
        <f t="shared" si="4"/>
        <v>1029500</v>
      </c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64"/>
      <c r="BN32" s="64"/>
      <c r="BO32" s="64"/>
      <c r="BP32" s="64"/>
      <c r="BQ32" s="64"/>
      <c r="BR32" s="64"/>
      <c r="BS32" s="65"/>
      <c r="BT32" s="65"/>
      <c r="BU32" s="65"/>
      <c r="BV32" s="65"/>
      <c r="BW32" s="66"/>
      <c r="BX32" s="50">
        <f t="shared" si="5"/>
        <v>1039399.8300000001</v>
      </c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1">
        <f t="shared" si="6"/>
        <v>-9899.830000000075</v>
      </c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</row>
    <row r="33" spans="1:107" ht="15" customHeight="1">
      <c r="A33" s="47" t="s">
        <v>72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8" t="s">
        <v>32</v>
      </c>
      <c r="AG33" s="48"/>
      <c r="AH33" s="48"/>
      <c r="AI33" s="48"/>
      <c r="AJ33" s="48"/>
      <c r="AK33" s="49"/>
      <c r="AL33" s="49" t="s">
        <v>74</v>
      </c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50">
        <v>1029500</v>
      </c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>
        <f>+BX34+BX35+BX36</f>
        <v>1039399.8300000001</v>
      </c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1">
        <f t="shared" si="6"/>
        <v>-9899.830000000075</v>
      </c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</row>
    <row r="34" spans="1:107" ht="36" customHeight="1">
      <c r="A34" s="67" t="s">
        <v>75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36" t="s">
        <v>32</v>
      </c>
      <c r="AG34" s="36"/>
      <c r="AH34" s="36"/>
      <c r="AI34" s="36"/>
      <c r="AJ34" s="36"/>
      <c r="AK34" s="37"/>
      <c r="AL34" s="37" t="s">
        <v>76</v>
      </c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8" t="s">
        <v>45</v>
      </c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>
        <v>1034557.16</v>
      </c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9">
        <f aca="true" t="shared" si="7" ref="CN34:CN36">-BX34</f>
        <v>-1034557.16</v>
      </c>
      <c r="CO34" s="39"/>
      <c r="CP34" s="39"/>
      <c r="CQ34" s="39"/>
      <c r="CR34" s="39"/>
      <c r="CS34" s="39"/>
      <c r="CT34" s="39"/>
      <c r="CU34" s="39"/>
      <c r="CV34" s="39"/>
      <c r="CW34" s="39"/>
      <c r="CX34" s="39"/>
      <c r="CY34" s="39"/>
      <c r="CZ34" s="39"/>
      <c r="DA34" s="39"/>
      <c r="DB34" s="39"/>
      <c r="DC34" s="39"/>
    </row>
    <row r="35" spans="1:107" ht="24" customHeight="1">
      <c r="A35" s="54" t="s">
        <v>77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36" t="s">
        <v>32</v>
      </c>
      <c r="AG35" s="36"/>
      <c r="AH35" s="36"/>
      <c r="AI35" s="36"/>
      <c r="AJ35" s="36"/>
      <c r="AK35" s="37"/>
      <c r="AL35" s="37" t="s">
        <v>78</v>
      </c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8" t="s">
        <v>45</v>
      </c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>
        <v>1604.25</v>
      </c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9">
        <f t="shared" si="7"/>
        <v>-1604.25</v>
      </c>
      <c r="CO35" s="39"/>
      <c r="CP35" s="39"/>
      <c r="CQ35" s="39"/>
      <c r="CR35" s="39"/>
      <c r="CS35" s="39"/>
      <c r="CT35" s="39"/>
      <c r="CU35" s="39"/>
      <c r="CV35" s="39"/>
      <c r="CW35" s="39"/>
      <c r="CX35" s="39"/>
      <c r="CY35" s="39"/>
      <c r="CZ35" s="39"/>
      <c r="DA35" s="39"/>
      <c r="DB35" s="39"/>
      <c r="DC35" s="39"/>
    </row>
    <row r="36" spans="1:107" ht="34.5" customHeight="1">
      <c r="A36" s="54" t="s">
        <v>79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36" t="s">
        <v>32</v>
      </c>
      <c r="AG36" s="36"/>
      <c r="AH36" s="36"/>
      <c r="AI36" s="36"/>
      <c r="AJ36" s="36"/>
      <c r="AK36" s="37"/>
      <c r="AL36" s="37" t="s">
        <v>80</v>
      </c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8" t="s">
        <v>45</v>
      </c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>
        <v>3238.42</v>
      </c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9">
        <f t="shared" si="7"/>
        <v>-3238.42</v>
      </c>
      <c r="CO36" s="39"/>
      <c r="CP36" s="39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</row>
    <row r="37" spans="1:107" ht="24" customHeight="1" hidden="1">
      <c r="A37" s="68" t="s">
        <v>81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48" t="s">
        <v>32</v>
      </c>
      <c r="AG37" s="48"/>
      <c r="AH37" s="48"/>
      <c r="AI37" s="48"/>
      <c r="AJ37" s="48"/>
      <c r="AK37" s="69"/>
      <c r="AL37" s="70" t="s">
        <v>82</v>
      </c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1"/>
      <c r="BA37" s="72"/>
      <c r="BB37" s="64" t="s">
        <v>45</v>
      </c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5"/>
      <c r="BT37" s="65"/>
      <c r="BU37" s="65"/>
      <c r="BV37" s="65"/>
      <c r="BW37" s="66"/>
      <c r="BX37" s="50" t="s">
        <v>45</v>
      </c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1" t="s">
        <v>45</v>
      </c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</row>
    <row r="38" spans="1:107" ht="26.25" customHeight="1" hidden="1">
      <c r="A38" s="73" t="s">
        <v>83</v>
      </c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36" t="s">
        <v>32</v>
      </c>
      <c r="AG38" s="36"/>
      <c r="AH38" s="36"/>
      <c r="AI38" s="36"/>
      <c r="AJ38" s="36"/>
      <c r="AK38" s="37"/>
      <c r="AL38" s="74" t="s">
        <v>84</v>
      </c>
      <c r="AM38" s="74"/>
      <c r="AN38" s="74"/>
      <c r="AO38" s="74"/>
      <c r="AP38" s="74"/>
      <c r="AQ38" s="74"/>
      <c r="AR38" s="74"/>
      <c r="AS38" s="74"/>
      <c r="AT38" s="74"/>
      <c r="AU38" s="74"/>
      <c r="AV38" s="74"/>
      <c r="AW38" s="74"/>
      <c r="AX38" s="74"/>
      <c r="AY38" s="74"/>
      <c r="AZ38" s="75"/>
      <c r="BA38" s="76"/>
      <c r="BB38" s="77" t="s">
        <v>45</v>
      </c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8"/>
      <c r="BT38" s="78"/>
      <c r="BU38" s="78"/>
      <c r="BV38" s="78"/>
      <c r="BW38" s="79"/>
      <c r="BX38" s="38" t="s">
        <v>45</v>
      </c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9" t="s">
        <v>45</v>
      </c>
      <c r="CO38" s="39"/>
      <c r="CP38" s="39"/>
      <c r="CQ38" s="39"/>
      <c r="CR38" s="39"/>
      <c r="CS38" s="39"/>
      <c r="CT38" s="39"/>
      <c r="CU38" s="39"/>
      <c r="CV38" s="39"/>
      <c r="CW38" s="39"/>
      <c r="CX38" s="39"/>
      <c r="CY38" s="39"/>
      <c r="CZ38" s="39"/>
      <c r="DA38" s="39"/>
      <c r="DB38" s="39"/>
      <c r="DC38" s="39"/>
    </row>
    <row r="39" spans="1:107" ht="24" customHeight="1" hidden="1">
      <c r="A39" s="73" t="s">
        <v>85</v>
      </c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36" t="s">
        <v>32</v>
      </c>
      <c r="AG39" s="36"/>
      <c r="AH39" s="36"/>
      <c r="AI39" s="36"/>
      <c r="AJ39" s="36"/>
      <c r="AK39" s="37"/>
      <c r="AL39" s="74" t="s">
        <v>86</v>
      </c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5"/>
      <c r="BA39" s="76"/>
      <c r="BB39" s="77" t="s">
        <v>45</v>
      </c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8"/>
      <c r="BT39" s="78"/>
      <c r="BU39" s="78"/>
      <c r="BV39" s="78"/>
      <c r="BW39" s="79"/>
      <c r="BX39" s="38" t="s">
        <v>45</v>
      </c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9" t="s">
        <v>45</v>
      </c>
      <c r="CO39" s="39"/>
      <c r="CP39" s="39"/>
      <c r="CQ39" s="39"/>
      <c r="CR39" s="39"/>
      <c r="CS39" s="39"/>
      <c r="CT39" s="39"/>
      <c r="CU39" s="39"/>
      <c r="CV39" s="39"/>
      <c r="CW39" s="39"/>
      <c r="CX39" s="39"/>
      <c r="CY39" s="39"/>
      <c r="CZ39" s="39"/>
      <c r="DA39" s="39"/>
      <c r="DB39" s="39"/>
      <c r="DC39" s="39"/>
    </row>
    <row r="40" spans="1:107" ht="23.25" customHeight="1" hidden="1">
      <c r="A40" s="73" t="s">
        <v>87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36" t="s">
        <v>32</v>
      </c>
      <c r="AG40" s="36"/>
      <c r="AH40" s="36"/>
      <c r="AI40" s="36"/>
      <c r="AJ40" s="36"/>
      <c r="AK40" s="37"/>
      <c r="AL40" s="74" t="s">
        <v>88</v>
      </c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5"/>
      <c r="BA40" s="76"/>
      <c r="BB40" s="77" t="s">
        <v>45</v>
      </c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8"/>
      <c r="BT40" s="78"/>
      <c r="BU40" s="78"/>
      <c r="BV40" s="78"/>
      <c r="BW40" s="79"/>
      <c r="BX40" s="38" t="s">
        <v>45</v>
      </c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9" t="s">
        <v>45</v>
      </c>
      <c r="CO40" s="39"/>
      <c r="CP40" s="39"/>
      <c r="CQ40" s="39"/>
      <c r="CR40" s="39"/>
      <c r="CS40" s="39"/>
      <c r="CT40" s="39"/>
      <c r="CU40" s="39"/>
      <c r="CV40" s="39"/>
      <c r="CW40" s="39"/>
      <c r="CX40" s="39"/>
      <c r="CY40" s="39"/>
      <c r="CZ40" s="39"/>
      <c r="DA40" s="39"/>
      <c r="DB40" s="39"/>
      <c r="DC40" s="39"/>
    </row>
    <row r="41" spans="1:107" ht="14.25" customHeight="1" hidden="1">
      <c r="A41" s="73" t="s">
        <v>81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36" t="s">
        <v>32</v>
      </c>
      <c r="AG41" s="36"/>
      <c r="AH41" s="36"/>
      <c r="AI41" s="36"/>
      <c r="AJ41" s="36"/>
      <c r="AK41" s="37"/>
      <c r="AL41" s="74" t="s">
        <v>89</v>
      </c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5"/>
      <c r="BA41" s="76"/>
      <c r="BB41" s="77" t="s">
        <v>45</v>
      </c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8"/>
      <c r="BT41" s="78"/>
      <c r="BU41" s="78"/>
      <c r="BV41" s="78"/>
      <c r="BW41" s="79"/>
      <c r="BX41" s="38" t="s">
        <v>45</v>
      </c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9" t="s">
        <v>45</v>
      </c>
      <c r="CO41" s="39"/>
      <c r="CP41" s="39"/>
      <c r="CQ41" s="39"/>
      <c r="CR41" s="39"/>
      <c r="CS41" s="39"/>
      <c r="CT41" s="39"/>
      <c r="CU41" s="39"/>
      <c r="CV41" s="39"/>
      <c r="CW41" s="39"/>
      <c r="CX41" s="39"/>
      <c r="CY41" s="39"/>
      <c r="CZ41" s="39"/>
      <c r="DA41" s="39"/>
      <c r="DB41" s="39"/>
      <c r="DC41" s="39"/>
    </row>
    <row r="42" spans="1:107" ht="12.75" customHeight="1">
      <c r="A42" s="40" t="s">
        <v>90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1" t="s">
        <v>32</v>
      </c>
      <c r="AG42" s="41"/>
      <c r="AH42" s="41"/>
      <c r="AI42" s="41"/>
      <c r="AJ42" s="41"/>
      <c r="AK42" s="41"/>
      <c r="AL42" s="42" t="s">
        <v>91</v>
      </c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3">
        <f>BB43+BB49</f>
        <v>5857700</v>
      </c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>
        <f>BX43+BX49</f>
        <v>2108456.53</v>
      </c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45">
        <f aca="true" t="shared" si="8" ref="CN42:CN44">BB42-BX42</f>
        <v>3749243.47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</row>
    <row r="43" spans="1:107" ht="15.75" customHeight="1">
      <c r="A43" s="47" t="s">
        <v>92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8" t="s">
        <v>32</v>
      </c>
      <c r="AG43" s="48"/>
      <c r="AH43" s="48"/>
      <c r="AI43" s="48"/>
      <c r="AJ43" s="48"/>
      <c r="AK43" s="48"/>
      <c r="AL43" s="49" t="s">
        <v>93</v>
      </c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50">
        <f>BB44</f>
        <v>263800</v>
      </c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>
        <f>BX44</f>
        <v>398658.69</v>
      </c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1">
        <f t="shared" si="8"/>
        <v>-134858.69</v>
      </c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</row>
    <row r="44" spans="1:107" ht="36.75" customHeight="1">
      <c r="A44" s="80" t="s">
        <v>94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48" t="s">
        <v>32</v>
      </c>
      <c r="AG44" s="48"/>
      <c r="AH44" s="48"/>
      <c r="AI44" s="48"/>
      <c r="AJ44" s="48"/>
      <c r="AK44" s="48"/>
      <c r="AL44" s="49" t="s">
        <v>95</v>
      </c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50">
        <v>263800</v>
      </c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>
        <f>BX45+BX46</f>
        <v>398658.69</v>
      </c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1">
        <f t="shared" si="8"/>
        <v>-134858.69</v>
      </c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</row>
    <row r="45" spans="1:107" ht="57.75" customHeight="1">
      <c r="A45" s="81" t="s">
        <v>96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36" t="s">
        <v>32</v>
      </c>
      <c r="AG45" s="36"/>
      <c r="AH45" s="36"/>
      <c r="AI45" s="36"/>
      <c r="AJ45" s="36"/>
      <c r="AK45" s="36"/>
      <c r="AL45" s="37" t="s">
        <v>97</v>
      </c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8" t="s">
        <v>45</v>
      </c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>
        <v>384399.42</v>
      </c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9">
        <f aca="true" t="shared" si="9" ref="CN45:CN46">-BX45</f>
        <v>-384399.42</v>
      </c>
      <c r="CO45" s="39"/>
      <c r="CP45" s="39"/>
      <c r="CQ45" s="39"/>
      <c r="CR45" s="39"/>
      <c r="CS45" s="39"/>
      <c r="CT45" s="39"/>
      <c r="CU45" s="39"/>
      <c r="CV45" s="39"/>
      <c r="CW45" s="39"/>
      <c r="CX45" s="39"/>
      <c r="CY45" s="39"/>
      <c r="CZ45" s="39"/>
      <c r="DA45" s="39"/>
      <c r="DB45" s="39"/>
      <c r="DC45" s="39"/>
    </row>
    <row r="46" spans="1:107" ht="46.5" customHeight="1">
      <c r="A46" s="81" t="s">
        <v>98</v>
      </c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1"/>
      <c r="R46" s="81"/>
      <c r="S46" s="81"/>
      <c r="T46" s="81"/>
      <c r="U46" s="81"/>
      <c r="V46" s="81"/>
      <c r="W46" s="81"/>
      <c r="X46" s="81"/>
      <c r="Y46" s="81"/>
      <c r="Z46" s="81"/>
      <c r="AA46" s="81"/>
      <c r="AB46" s="81"/>
      <c r="AC46" s="81"/>
      <c r="AD46" s="81"/>
      <c r="AE46" s="81"/>
      <c r="AF46" s="36" t="s">
        <v>32</v>
      </c>
      <c r="AG46" s="36"/>
      <c r="AH46" s="36"/>
      <c r="AI46" s="36"/>
      <c r="AJ46" s="36"/>
      <c r="AK46" s="37"/>
      <c r="AL46" s="37" t="s">
        <v>99</v>
      </c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8" t="s">
        <v>45</v>
      </c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>
        <v>14259.27</v>
      </c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9">
        <f t="shared" si="9"/>
        <v>-14259.27</v>
      </c>
      <c r="CO46" s="39"/>
      <c r="CP46" s="39"/>
      <c r="CQ46" s="39"/>
      <c r="CR46" s="39"/>
      <c r="CS46" s="39"/>
      <c r="CT46" s="39"/>
      <c r="CU46" s="39"/>
      <c r="CV46" s="39"/>
      <c r="CW46" s="39"/>
      <c r="CX46" s="39"/>
      <c r="CY46" s="39"/>
      <c r="CZ46" s="39"/>
      <c r="DA46" s="39"/>
      <c r="DB46" s="39"/>
      <c r="DC46" s="39"/>
    </row>
    <row r="47" spans="1:107" ht="54.75" customHeight="1">
      <c r="A47" s="81" t="s">
        <v>100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36" t="s">
        <v>32</v>
      </c>
      <c r="AG47" s="36"/>
      <c r="AH47" s="36"/>
      <c r="AI47" s="36"/>
      <c r="AJ47" s="36"/>
      <c r="AK47" s="37"/>
      <c r="AL47" s="74" t="s">
        <v>101</v>
      </c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4"/>
      <c r="AX47" s="74"/>
      <c r="AY47" s="74"/>
      <c r="AZ47" s="74"/>
      <c r="BA47" s="74"/>
      <c r="BB47" s="77" t="s">
        <v>45</v>
      </c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8"/>
      <c r="BT47" s="78"/>
      <c r="BU47" s="78"/>
      <c r="BV47" s="78"/>
      <c r="BW47" s="79"/>
      <c r="BX47" s="38" t="s">
        <v>45</v>
      </c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9" t="s">
        <v>45</v>
      </c>
      <c r="CO47" s="39"/>
      <c r="CP47" s="39"/>
      <c r="CQ47" s="39"/>
      <c r="CR47" s="39"/>
      <c r="CS47" s="39"/>
      <c r="CT47" s="39"/>
      <c r="CU47" s="39"/>
      <c r="CV47" s="39"/>
      <c r="CW47" s="39"/>
      <c r="CX47" s="39"/>
      <c r="CY47" s="39"/>
      <c r="CZ47" s="39"/>
      <c r="DA47" s="39"/>
      <c r="DB47" s="39"/>
      <c r="DC47" s="39"/>
    </row>
    <row r="48" spans="1:107" ht="34.5" customHeight="1">
      <c r="A48" s="81" t="s">
        <v>102</v>
      </c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1"/>
      <c r="U48" s="81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36" t="s">
        <v>103</v>
      </c>
      <c r="AG48" s="36"/>
      <c r="AH48" s="36"/>
      <c r="AI48" s="36"/>
      <c r="AJ48" s="36"/>
      <c r="AK48" s="37"/>
      <c r="AL48" s="37" t="s">
        <v>104</v>
      </c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8" t="s">
        <v>45</v>
      </c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 t="s">
        <v>45</v>
      </c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9" t="s">
        <v>45</v>
      </c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</row>
    <row r="49" spans="1:107" ht="15" customHeight="1">
      <c r="A49" s="47" t="s">
        <v>105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8" t="s">
        <v>32</v>
      </c>
      <c r="AG49" s="48"/>
      <c r="AH49" s="48"/>
      <c r="AI49" s="48"/>
      <c r="AJ49" s="48"/>
      <c r="AK49" s="48"/>
      <c r="AL49" s="49" t="s">
        <v>106</v>
      </c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50">
        <f>BB50+BB56</f>
        <v>5593900</v>
      </c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>
        <f>BX50+BX56</f>
        <v>1709797.8399999999</v>
      </c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1">
        <f aca="true" t="shared" si="10" ref="CN49:CN51">BB49-BX49</f>
        <v>3884102.16</v>
      </c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</row>
    <row r="50" spans="1:107" ht="13.5" customHeight="1">
      <c r="A50" s="82" t="s">
        <v>107</v>
      </c>
      <c r="B50" s="82"/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48" t="s">
        <v>32</v>
      </c>
      <c r="AG50" s="48"/>
      <c r="AH50" s="48"/>
      <c r="AI50" s="48"/>
      <c r="AJ50" s="48"/>
      <c r="AK50" s="49"/>
      <c r="AL50" s="49" t="s">
        <v>108</v>
      </c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50">
        <f>BB51</f>
        <v>1810000</v>
      </c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>
        <f>BX51</f>
        <v>1096431.19</v>
      </c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1">
        <f t="shared" si="10"/>
        <v>713568.81</v>
      </c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</row>
    <row r="51" spans="1:107" ht="27" customHeight="1">
      <c r="A51" s="82" t="s">
        <v>109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48" t="s">
        <v>32</v>
      </c>
      <c r="AG51" s="48"/>
      <c r="AH51" s="48"/>
      <c r="AI51" s="48"/>
      <c r="AJ51" s="48"/>
      <c r="AK51" s="48"/>
      <c r="AL51" s="49" t="s">
        <v>110</v>
      </c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50">
        <v>1810000</v>
      </c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>
        <f>BX52+BX53</f>
        <v>1096431.19</v>
      </c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1">
        <f t="shared" si="10"/>
        <v>713568.81</v>
      </c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</row>
    <row r="52" spans="1:107" ht="44.25" customHeight="1">
      <c r="A52" s="54" t="s">
        <v>111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36" t="s">
        <v>32</v>
      </c>
      <c r="AG52" s="36"/>
      <c r="AH52" s="36"/>
      <c r="AI52" s="36"/>
      <c r="AJ52" s="36"/>
      <c r="AK52" s="36"/>
      <c r="AL52" s="37" t="s">
        <v>112</v>
      </c>
      <c r="AM52" s="37"/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38" t="s">
        <v>45</v>
      </c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>
        <v>1095304</v>
      </c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9">
        <f aca="true" t="shared" si="11" ref="CN52:CN53">-BX52</f>
        <v>-1095304</v>
      </c>
      <c r="CO52" s="39"/>
      <c r="CP52" s="39"/>
      <c r="CQ52" s="39"/>
      <c r="CR52" s="39"/>
      <c r="CS52" s="39"/>
      <c r="CT52" s="39"/>
      <c r="CU52" s="39"/>
      <c r="CV52" s="39"/>
      <c r="CW52" s="39"/>
      <c r="CX52" s="39"/>
      <c r="CY52" s="39"/>
      <c r="CZ52" s="39"/>
      <c r="DA52" s="39"/>
      <c r="DB52" s="39"/>
      <c r="DC52" s="39"/>
    </row>
    <row r="53" spans="1:107" ht="33" customHeight="1">
      <c r="A53" s="54" t="s">
        <v>113</v>
      </c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36" t="s">
        <v>32</v>
      </c>
      <c r="AG53" s="36"/>
      <c r="AH53" s="36"/>
      <c r="AI53" s="36"/>
      <c r="AJ53" s="36"/>
      <c r="AK53" s="37"/>
      <c r="AL53" s="37" t="s">
        <v>114</v>
      </c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8" t="s">
        <v>45</v>
      </c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>
        <v>1127.19</v>
      </c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9">
        <f t="shared" si="11"/>
        <v>-1127.19</v>
      </c>
      <c r="CO53" s="39"/>
      <c r="CP53" s="39"/>
      <c r="CQ53" s="39"/>
      <c r="CR53" s="39"/>
      <c r="CS53" s="39"/>
      <c r="CT53" s="39"/>
      <c r="CU53" s="39"/>
      <c r="CV53" s="39"/>
      <c r="CW53" s="39"/>
      <c r="CX53" s="39"/>
      <c r="CY53" s="39"/>
      <c r="CZ53" s="39"/>
      <c r="DA53" s="39"/>
      <c r="DB53" s="39"/>
      <c r="DC53" s="39"/>
    </row>
    <row r="54" spans="1:107" ht="48.75" customHeight="1">
      <c r="A54" s="54" t="s">
        <v>115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36" t="s">
        <v>32</v>
      </c>
      <c r="AG54" s="36"/>
      <c r="AH54" s="36"/>
      <c r="AI54" s="36"/>
      <c r="AJ54" s="36"/>
      <c r="AK54" s="37"/>
      <c r="AL54" s="37" t="s">
        <v>116</v>
      </c>
      <c r="AM54" s="37"/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38" t="s">
        <v>45</v>
      </c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 t="s">
        <v>45</v>
      </c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9" t="s">
        <v>45</v>
      </c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</row>
    <row r="55" spans="1:107" ht="36" customHeight="1">
      <c r="A55" s="54" t="s">
        <v>117</v>
      </c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36" t="s">
        <v>32</v>
      </c>
      <c r="AG55" s="36"/>
      <c r="AH55" s="36"/>
      <c r="AI55" s="36"/>
      <c r="AJ55" s="36"/>
      <c r="AK55" s="37"/>
      <c r="AL55" s="37" t="s">
        <v>118</v>
      </c>
      <c r="AM55" s="37"/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38" t="s">
        <v>45</v>
      </c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 t="s">
        <v>45</v>
      </c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9" t="s">
        <v>45</v>
      </c>
      <c r="CO55" s="39"/>
      <c r="CP55" s="39"/>
      <c r="CQ55" s="39"/>
      <c r="CR55" s="39"/>
      <c r="CS55" s="39"/>
      <c r="CT55" s="39"/>
      <c r="CU55" s="39"/>
      <c r="CV55" s="39"/>
      <c r="CW55" s="39"/>
      <c r="CX55" s="39"/>
      <c r="CY55" s="39"/>
      <c r="CZ55" s="39"/>
      <c r="DA55" s="39"/>
      <c r="DB55" s="39"/>
      <c r="DC55" s="39"/>
    </row>
    <row r="56" spans="1:107" ht="15" customHeight="1">
      <c r="A56" s="82" t="s">
        <v>119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3" t="s">
        <v>32</v>
      </c>
      <c r="AG56" s="83"/>
      <c r="AH56" s="83"/>
      <c r="AI56" s="83"/>
      <c r="AJ56" s="83"/>
      <c r="AK56" s="84"/>
      <c r="AL56" s="49" t="s">
        <v>120</v>
      </c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50">
        <f>BB57</f>
        <v>3783900</v>
      </c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>
        <f>BX57</f>
        <v>613366.65</v>
      </c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1">
        <f aca="true" t="shared" si="12" ref="CN56:CN57">BB56-BX56</f>
        <v>3170533.35</v>
      </c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</row>
    <row r="57" spans="1:107" ht="26.25" customHeight="1">
      <c r="A57" s="82" t="s">
        <v>121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48" t="s">
        <v>32</v>
      </c>
      <c r="AG57" s="48"/>
      <c r="AH57" s="48"/>
      <c r="AI57" s="48"/>
      <c r="AJ57" s="48"/>
      <c r="AK57" s="48"/>
      <c r="AL57" s="49" t="s">
        <v>122</v>
      </c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50">
        <v>3783900</v>
      </c>
      <c r="BC57" s="50"/>
      <c r="BD57" s="50"/>
      <c r="BE57" s="50"/>
      <c r="BF57" s="50"/>
      <c r="BG57" s="50"/>
      <c r="BH57" s="50"/>
      <c r="BI57" s="50"/>
      <c r="BJ57" s="50"/>
      <c r="BK57" s="50"/>
      <c r="BL57" s="50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>
        <f>BX58+BX59</f>
        <v>613366.65</v>
      </c>
      <c r="BY57" s="50"/>
      <c r="BZ57" s="50"/>
      <c r="CA57" s="50"/>
      <c r="CB57" s="50"/>
      <c r="CC57" s="50"/>
      <c r="CD57" s="50"/>
      <c r="CE57" s="50"/>
      <c r="CF57" s="50"/>
      <c r="CG57" s="50"/>
      <c r="CH57" s="50"/>
      <c r="CI57" s="50"/>
      <c r="CJ57" s="50"/>
      <c r="CK57" s="50"/>
      <c r="CL57" s="50"/>
      <c r="CM57" s="50"/>
      <c r="CN57" s="51">
        <f t="shared" si="12"/>
        <v>3170533.35</v>
      </c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</row>
    <row r="58" spans="1:107" ht="43.5" customHeight="1">
      <c r="A58" s="54" t="s">
        <v>123</v>
      </c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36" t="s">
        <v>32</v>
      </c>
      <c r="AG58" s="36"/>
      <c r="AH58" s="36"/>
      <c r="AI58" s="36"/>
      <c r="AJ58" s="36"/>
      <c r="AK58" s="36"/>
      <c r="AL58" s="37" t="s">
        <v>124</v>
      </c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8" t="s">
        <v>45</v>
      </c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>
        <v>606034.15</v>
      </c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9">
        <f aca="true" t="shared" si="13" ref="CN58:CN59">-BX58</f>
        <v>-606034.15</v>
      </c>
      <c r="CO58" s="39"/>
      <c r="CP58" s="39"/>
      <c r="CQ58" s="39"/>
      <c r="CR58" s="39"/>
      <c r="CS58" s="39"/>
      <c r="CT58" s="39"/>
      <c r="CU58" s="39"/>
      <c r="CV58" s="39"/>
      <c r="CW58" s="39"/>
      <c r="CX58" s="39"/>
      <c r="CY58" s="39"/>
      <c r="CZ58" s="39"/>
      <c r="DA58" s="39"/>
      <c r="DB58" s="39"/>
      <c r="DC58" s="39"/>
    </row>
    <row r="59" spans="1:107" ht="33" customHeight="1">
      <c r="A59" s="54" t="s">
        <v>125</v>
      </c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36" t="s">
        <v>32</v>
      </c>
      <c r="AG59" s="36"/>
      <c r="AH59" s="36"/>
      <c r="AI59" s="36"/>
      <c r="AJ59" s="36"/>
      <c r="AK59" s="37"/>
      <c r="AL59" s="37" t="s">
        <v>126</v>
      </c>
      <c r="AM59" s="37"/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8" t="s">
        <v>45</v>
      </c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>
        <v>7332.5</v>
      </c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9">
        <f t="shared" si="13"/>
        <v>-7332.5</v>
      </c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39"/>
      <c r="DC59" s="39"/>
    </row>
    <row r="60" spans="1:107" ht="46.5" customHeight="1">
      <c r="A60" s="54" t="s">
        <v>127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36" t="s">
        <v>32</v>
      </c>
      <c r="AG60" s="36"/>
      <c r="AH60" s="36"/>
      <c r="AI60" s="36"/>
      <c r="AJ60" s="36"/>
      <c r="AK60" s="37"/>
      <c r="AL60" s="74" t="s">
        <v>128</v>
      </c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7" t="s">
        <v>45</v>
      </c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8"/>
      <c r="BT60" s="78"/>
      <c r="BU60" s="78"/>
      <c r="BV60" s="78"/>
      <c r="BW60" s="79"/>
      <c r="BX60" s="38" t="s">
        <v>45</v>
      </c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9" t="s">
        <v>45</v>
      </c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39"/>
      <c r="DC60" s="39"/>
    </row>
    <row r="61" spans="1:107" ht="37.5" customHeight="1">
      <c r="A61" s="54" t="s">
        <v>129</v>
      </c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36" t="s">
        <v>32</v>
      </c>
      <c r="AG61" s="36"/>
      <c r="AH61" s="36"/>
      <c r="AI61" s="36"/>
      <c r="AJ61" s="36"/>
      <c r="AK61" s="37"/>
      <c r="AL61" s="74" t="s">
        <v>130</v>
      </c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38" t="s">
        <v>45</v>
      </c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 t="s">
        <v>45</v>
      </c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9" t="s">
        <v>45</v>
      </c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39"/>
      <c r="DC61" s="39"/>
    </row>
    <row r="62" spans="1:107" ht="14.25" customHeight="1">
      <c r="A62" s="85" t="s">
        <v>131</v>
      </c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41" t="s">
        <v>32</v>
      </c>
      <c r="AG62" s="41"/>
      <c r="AH62" s="41"/>
      <c r="AI62" s="41"/>
      <c r="AJ62" s="41"/>
      <c r="AK62" s="41"/>
      <c r="AL62" s="42" t="s">
        <v>132</v>
      </c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3">
        <f aca="true" t="shared" si="14" ref="BB62:BB64">BB63</f>
        <v>38500</v>
      </c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43"/>
      <c r="BW62" s="43"/>
      <c r="BX62" s="43">
        <f aca="true" t="shared" si="15" ref="BX62:BX64">BX63</f>
        <v>64700</v>
      </c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45">
        <f aca="true" t="shared" si="16" ref="CN62:CN65">BB62-BX62</f>
        <v>-26200</v>
      </c>
      <c r="CO62" s="45"/>
      <c r="CP62" s="45"/>
      <c r="CQ62" s="45"/>
      <c r="CR62" s="45"/>
      <c r="CS62" s="45"/>
      <c r="CT62" s="45"/>
      <c r="CU62" s="45"/>
      <c r="CV62" s="45"/>
      <c r="CW62" s="45"/>
      <c r="CX62" s="45"/>
      <c r="CY62" s="45"/>
      <c r="CZ62" s="45"/>
      <c r="DA62" s="45"/>
      <c r="DB62" s="45"/>
      <c r="DC62" s="45"/>
    </row>
    <row r="63" spans="1:107" s="34" customFormat="1" ht="34.5" customHeight="1">
      <c r="A63" s="80" t="s">
        <v>133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48" t="s">
        <v>32</v>
      </c>
      <c r="AG63" s="48"/>
      <c r="AH63" s="48"/>
      <c r="AI63" s="48"/>
      <c r="AJ63" s="48"/>
      <c r="AK63" s="49"/>
      <c r="AL63" s="49" t="s">
        <v>134</v>
      </c>
      <c r="AM63" s="49"/>
      <c r="AN63" s="49"/>
      <c r="AO63" s="49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50">
        <f t="shared" si="14"/>
        <v>38500</v>
      </c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>
        <f t="shared" si="15"/>
        <v>64700</v>
      </c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1">
        <f t="shared" si="16"/>
        <v>-26200</v>
      </c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</row>
    <row r="64" spans="1:107" s="34" customFormat="1" ht="47.25" customHeight="1">
      <c r="A64" s="81" t="s">
        <v>135</v>
      </c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36" t="s">
        <v>32</v>
      </c>
      <c r="AG64" s="36"/>
      <c r="AH64" s="36"/>
      <c r="AI64" s="36"/>
      <c r="AJ64" s="36"/>
      <c r="AK64" s="36"/>
      <c r="AL64" s="37" t="s">
        <v>136</v>
      </c>
      <c r="AM64" s="37"/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8">
        <f t="shared" si="14"/>
        <v>38500</v>
      </c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>
        <f t="shared" si="15"/>
        <v>64700</v>
      </c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9">
        <f t="shared" si="16"/>
        <v>-26200</v>
      </c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39"/>
      <c r="DC64" s="39"/>
    </row>
    <row r="65" spans="1:107" s="34" customFormat="1" ht="45" customHeight="1">
      <c r="A65" s="81" t="s">
        <v>135</v>
      </c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36" t="s">
        <v>32</v>
      </c>
      <c r="AG65" s="36"/>
      <c r="AH65" s="36"/>
      <c r="AI65" s="36"/>
      <c r="AJ65" s="36"/>
      <c r="AK65" s="36"/>
      <c r="AL65" s="37" t="s">
        <v>137</v>
      </c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8">
        <v>38500</v>
      </c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>
        <v>64700</v>
      </c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9">
        <f t="shared" si="16"/>
        <v>-26200</v>
      </c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39"/>
      <c r="DC65" s="39"/>
    </row>
    <row r="66" spans="1:107" s="34" customFormat="1" ht="24.75" customHeight="1" hidden="1">
      <c r="A66" s="85" t="s">
        <v>138</v>
      </c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41" t="s">
        <v>32</v>
      </c>
      <c r="AG66" s="41"/>
      <c r="AH66" s="41"/>
      <c r="AI66" s="41"/>
      <c r="AJ66" s="41"/>
      <c r="AK66" s="42"/>
      <c r="AL66" s="86" t="s">
        <v>139</v>
      </c>
      <c r="AM66" s="86"/>
      <c r="AN66" s="86"/>
      <c r="AO66" s="86"/>
      <c r="AP66" s="86"/>
      <c r="AQ66" s="86"/>
      <c r="AR66" s="86"/>
      <c r="AS66" s="86"/>
      <c r="AT66" s="86"/>
      <c r="AU66" s="86"/>
      <c r="AV66" s="86"/>
      <c r="AW66" s="86"/>
      <c r="AX66" s="86"/>
      <c r="AY66" s="86"/>
      <c r="AZ66" s="87"/>
      <c r="BA66" s="88"/>
      <c r="BB66" s="89" t="s">
        <v>45</v>
      </c>
      <c r="BC66" s="89"/>
      <c r="BD66" s="89"/>
      <c r="BE66" s="89"/>
      <c r="BF66" s="89"/>
      <c r="BG66" s="89"/>
      <c r="BH66" s="89"/>
      <c r="BI66" s="89"/>
      <c r="BJ66" s="89"/>
      <c r="BK66" s="89"/>
      <c r="BL66" s="89"/>
      <c r="BM66" s="89"/>
      <c r="BN66" s="89"/>
      <c r="BO66" s="89"/>
      <c r="BP66" s="89"/>
      <c r="BQ66" s="89"/>
      <c r="BR66" s="89"/>
      <c r="BS66" s="90"/>
      <c r="BT66" s="90"/>
      <c r="BU66" s="90"/>
      <c r="BV66" s="90"/>
      <c r="BW66" s="90"/>
      <c r="BX66" s="43" t="e">
        <f aca="true" t="shared" si="17" ref="BX66:BX69">BX67</f>
        <v>#REF!</v>
      </c>
      <c r="BY66" s="43"/>
      <c r="BZ66" s="43"/>
      <c r="CA66" s="43"/>
      <c r="CB66" s="43"/>
      <c r="CC66" s="43"/>
      <c r="CD66" s="43"/>
      <c r="CE66" s="43"/>
      <c r="CF66" s="43"/>
      <c r="CG66" s="43"/>
      <c r="CH66" s="43"/>
      <c r="CI66" s="43"/>
      <c r="CJ66" s="43"/>
      <c r="CK66" s="43"/>
      <c r="CL66" s="43"/>
      <c r="CM66" s="43"/>
      <c r="CN66" s="45" t="s">
        <v>45</v>
      </c>
      <c r="CO66" s="45"/>
      <c r="CP66" s="45"/>
      <c r="CQ66" s="45"/>
      <c r="CR66" s="45"/>
      <c r="CS66" s="45"/>
      <c r="CT66" s="45"/>
      <c r="CU66" s="45"/>
      <c r="CV66" s="45"/>
      <c r="CW66" s="45"/>
      <c r="CX66" s="45"/>
      <c r="CY66" s="45"/>
      <c r="CZ66" s="45"/>
      <c r="DA66" s="45"/>
      <c r="DB66" s="45"/>
      <c r="DC66" s="45"/>
    </row>
    <row r="67" spans="1:107" s="34" customFormat="1" ht="15" customHeight="1" hidden="1">
      <c r="A67" s="80" t="s">
        <v>140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48" t="s">
        <v>32</v>
      </c>
      <c r="AG67" s="48"/>
      <c r="AH67" s="48"/>
      <c r="AI67" s="48"/>
      <c r="AJ67" s="48"/>
      <c r="AK67" s="49"/>
      <c r="AL67" s="70" t="s">
        <v>141</v>
      </c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91"/>
      <c r="BA67" s="92"/>
      <c r="BB67" s="64" t="s">
        <v>45</v>
      </c>
      <c r="BC67" s="64"/>
      <c r="BD67" s="64"/>
      <c r="BE67" s="64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50" t="e">
        <f t="shared" si="17"/>
        <v>#REF!</v>
      </c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1" t="s">
        <v>45</v>
      </c>
      <c r="CO67" s="51"/>
      <c r="CP67" s="51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</row>
    <row r="68" spans="1:107" s="34" customFormat="1" ht="15.75" customHeight="1" hidden="1">
      <c r="A68" s="81" t="s">
        <v>142</v>
      </c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36" t="s">
        <v>32</v>
      </c>
      <c r="AG68" s="36"/>
      <c r="AH68" s="36"/>
      <c r="AI68" s="36"/>
      <c r="AJ68" s="36"/>
      <c r="AK68" s="37"/>
      <c r="AL68" s="74" t="s">
        <v>143</v>
      </c>
      <c r="AM68" s="74"/>
      <c r="AN68" s="74"/>
      <c r="AO68" s="74"/>
      <c r="AP68" s="74"/>
      <c r="AQ68" s="74"/>
      <c r="AR68" s="74"/>
      <c r="AS68" s="74"/>
      <c r="AT68" s="74"/>
      <c r="AU68" s="74"/>
      <c r="AV68" s="74"/>
      <c r="AW68" s="74"/>
      <c r="AX68" s="74"/>
      <c r="AY68" s="74"/>
      <c r="AZ68" s="75"/>
      <c r="BA68" s="76"/>
      <c r="BB68" s="77" t="s">
        <v>45</v>
      </c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38" t="e">
        <f t="shared" si="17"/>
        <v>#REF!</v>
      </c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9" t="s">
        <v>45</v>
      </c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39"/>
      <c r="DC68" s="39"/>
    </row>
    <row r="69" spans="1:107" s="34" customFormat="1" ht="24.75" customHeight="1" hidden="1">
      <c r="A69" s="81" t="s">
        <v>144</v>
      </c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36" t="s">
        <v>32</v>
      </c>
      <c r="AG69" s="36"/>
      <c r="AH69" s="36"/>
      <c r="AI69" s="36"/>
      <c r="AJ69" s="36"/>
      <c r="AK69" s="37"/>
      <c r="AL69" s="74" t="s">
        <v>145</v>
      </c>
      <c r="AM69" s="74"/>
      <c r="AN69" s="74"/>
      <c r="AO69" s="74"/>
      <c r="AP69" s="74"/>
      <c r="AQ69" s="74"/>
      <c r="AR69" s="74"/>
      <c r="AS69" s="74"/>
      <c r="AT69" s="74"/>
      <c r="AU69" s="74"/>
      <c r="AV69" s="74"/>
      <c r="AW69" s="74"/>
      <c r="AX69" s="74"/>
      <c r="AY69" s="74"/>
      <c r="AZ69" s="75"/>
      <c r="BA69" s="76"/>
      <c r="BB69" s="77" t="s">
        <v>45</v>
      </c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8"/>
      <c r="BT69" s="78"/>
      <c r="BU69" s="78"/>
      <c r="BV69" s="78"/>
      <c r="BW69" s="78"/>
      <c r="BX69" s="38" t="e">
        <f t="shared" si="17"/>
        <v>#REF!</v>
      </c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9" t="s">
        <v>45</v>
      </c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39"/>
      <c r="DC69" s="39"/>
    </row>
    <row r="70" spans="1:107" s="34" customFormat="1" ht="24.75" customHeight="1" hidden="1">
      <c r="A70" s="81" t="s">
        <v>146</v>
      </c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36" t="s">
        <v>32</v>
      </c>
      <c r="AG70" s="36"/>
      <c r="AH70" s="36"/>
      <c r="AI70" s="36"/>
      <c r="AJ70" s="36"/>
      <c r="AK70" s="37"/>
      <c r="AL70" s="74" t="s">
        <v>147</v>
      </c>
      <c r="AM70" s="74"/>
      <c r="AN70" s="74"/>
      <c r="AO70" s="74"/>
      <c r="AP70" s="74"/>
      <c r="AQ70" s="74"/>
      <c r="AR70" s="74"/>
      <c r="AS70" s="74"/>
      <c r="AT70" s="74"/>
      <c r="AU70" s="74"/>
      <c r="AV70" s="74"/>
      <c r="AW70" s="74"/>
      <c r="AX70" s="74"/>
      <c r="AY70" s="74"/>
      <c r="AZ70" s="75"/>
      <c r="BA70" s="76"/>
      <c r="BB70" s="77" t="s">
        <v>45</v>
      </c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8"/>
      <c r="BT70" s="78"/>
      <c r="BU70" s="78"/>
      <c r="BV70" s="78"/>
      <c r="BW70" s="78"/>
      <c r="BX70" s="38" t="e">
        <f>#REF!</f>
        <v>#REF!</v>
      </c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9" t="s">
        <v>45</v>
      </c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39"/>
      <c r="DC70" s="39"/>
    </row>
    <row r="71" spans="1:107" ht="24" customHeight="1">
      <c r="A71" s="85" t="s">
        <v>148</v>
      </c>
      <c r="B71" s="85"/>
      <c r="C71" s="85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41" t="s">
        <v>32</v>
      </c>
      <c r="AG71" s="41"/>
      <c r="AH71" s="41"/>
      <c r="AI71" s="41"/>
      <c r="AJ71" s="41"/>
      <c r="AK71" s="42"/>
      <c r="AL71" s="42" t="s">
        <v>149</v>
      </c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3">
        <f>BB72</f>
        <v>79500</v>
      </c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  <c r="BR71" s="43"/>
      <c r="BS71" s="43"/>
      <c r="BT71" s="43"/>
      <c r="BU71" s="43"/>
      <c r="BV71" s="43"/>
      <c r="BW71" s="43"/>
      <c r="BX71" s="44">
        <f>BX75</f>
        <v>77340.09</v>
      </c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5">
        <f aca="true" t="shared" si="18" ref="CN71:CN72">BB71-BX71</f>
        <v>2159.9100000000035</v>
      </c>
      <c r="CO71" s="45"/>
      <c r="CP71" s="45"/>
      <c r="CQ71" s="45"/>
      <c r="CR71" s="45"/>
      <c r="CS71" s="45"/>
      <c r="CT71" s="45"/>
      <c r="CU71" s="45"/>
      <c r="CV71" s="45"/>
      <c r="CW71" s="45"/>
      <c r="CX71" s="45"/>
      <c r="CY71" s="45"/>
      <c r="CZ71" s="45"/>
      <c r="DA71" s="45"/>
      <c r="DB71" s="45"/>
      <c r="DC71" s="45"/>
    </row>
    <row r="72" spans="1:132" ht="66.75" customHeight="1">
      <c r="A72" s="93" t="s">
        <v>150</v>
      </c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48" t="s">
        <v>32</v>
      </c>
      <c r="AG72" s="48"/>
      <c r="AH72" s="48"/>
      <c r="AI72" s="48"/>
      <c r="AJ72" s="48"/>
      <c r="AK72" s="48"/>
      <c r="AL72" s="49" t="s">
        <v>151</v>
      </c>
      <c r="AM72" s="49"/>
      <c r="AN72" s="49"/>
      <c r="AO72" s="49"/>
      <c r="AP72" s="49"/>
      <c r="AQ72" s="49"/>
      <c r="AR72" s="49"/>
      <c r="AS72" s="49"/>
      <c r="AT72" s="49"/>
      <c r="AU72" s="49"/>
      <c r="AV72" s="49"/>
      <c r="AW72" s="49"/>
      <c r="AX72" s="49"/>
      <c r="AY72" s="49"/>
      <c r="AZ72" s="49"/>
      <c r="BA72" s="49"/>
      <c r="BB72" s="50">
        <f>BB75</f>
        <v>79500</v>
      </c>
      <c r="BC72" s="50"/>
      <c r="BD72" s="50"/>
      <c r="BE72" s="50"/>
      <c r="BF72" s="50"/>
      <c r="BG72" s="50"/>
      <c r="BH72" s="50"/>
      <c r="BI72" s="50"/>
      <c r="BJ72" s="50"/>
      <c r="BK72" s="50"/>
      <c r="BL72" s="50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>
        <f>BX75</f>
        <v>77340.09</v>
      </c>
      <c r="BY72" s="50"/>
      <c r="BZ72" s="50"/>
      <c r="CA72" s="50"/>
      <c r="CB72" s="50"/>
      <c r="CC72" s="50"/>
      <c r="CD72" s="50"/>
      <c r="CE72" s="50"/>
      <c r="CF72" s="50"/>
      <c r="CG72" s="50"/>
      <c r="CH72" s="50"/>
      <c r="CI72" s="50"/>
      <c r="CJ72" s="50"/>
      <c r="CK72" s="50"/>
      <c r="CL72" s="50"/>
      <c r="CM72" s="50"/>
      <c r="CN72" s="51">
        <f t="shared" si="18"/>
        <v>2159.9100000000035</v>
      </c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EB72" s="94"/>
    </row>
    <row r="73" spans="1:130" ht="49.5" customHeight="1" hidden="1">
      <c r="A73" s="95" t="s">
        <v>152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83" t="s">
        <v>32</v>
      </c>
      <c r="AG73" s="83"/>
      <c r="AH73" s="83"/>
      <c r="AI73" s="83"/>
      <c r="AJ73" s="83"/>
      <c r="AK73" s="49"/>
      <c r="AL73" s="84" t="s">
        <v>153</v>
      </c>
      <c r="AM73" s="84"/>
      <c r="AN73" s="84"/>
      <c r="AO73" s="84"/>
      <c r="AP73" s="84"/>
      <c r="AQ73" s="84"/>
      <c r="AR73" s="84"/>
      <c r="AS73" s="84"/>
      <c r="AT73" s="84"/>
      <c r="AU73" s="84"/>
      <c r="AV73" s="84"/>
      <c r="AW73" s="84"/>
      <c r="AX73" s="84"/>
      <c r="AY73" s="84"/>
      <c r="AZ73" s="84"/>
      <c r="BA73" s="84"/>
      <c r="BB73" s="96">
        <f>BB74</f>
        <v>0</v>
      </c>
      <c r="BC73" s="96"/>
      <c r="BD73" s="96"/>
      <c r="BE73" s="96"/>
      <c r="BF73" s="96"/>
      <c r="BG73" s="96"/>
      <c r="BH73" s="96"/>
      <c r="BI73" s="96"/>
      <c r="BJ73" s="96"/>
      <c r="BK73" s="96"/>
      <c r="BL73" s="96"/>
      <c r="BM73" s="96"/>
      <c r="BN73" s="96"/>
      <c r="BO73" s="96"/>
      <c r="BP73" s="96"/>
      <c r="BQ73" s="96"/>
      <c r="BR73" s="96"/>
      <c r="BS73" s="96"/>
      <c r="BT73" s="96"/>
      <c r="BU73" s="96"/>
      <c r="BV73" s="96"/>
      <c r="BW73" s="96"/>
      <c r="BX73" s="96">
        <f>BX74</f>
        <v>0</v>
      </c>
      <c r="BY73" s="96"/>
      <c r="BZ73" s="96"/>
      <c r="CA73" s="96"/>
      <c r="CB73" s="96"/>
      <c r="CC73" s="96"/>
      <c r="CD73" s="96"/>
      <c r="CE73" s="96"/>
      <c r="CF73" s="96"/>
      <c r="CG73" s="96"/>
      <c r="CH73" s="96"/>
      <c r="CI73" s="96"/>
      <c r="CJ73" s="96"/>
      <c r="CK73" s="96"/>
      <c r="CL73" s="96"/>
      <c r="CM73" s="96"/>
      <c r="CN73" s="97" t="s">
        <v>45</v>
      </c>
      <c r="CO73" s="97"/>
      <c r="CP73" s="97"/>
      <c r="CQ73" s="97"/>
      <c r="CR73" s="97"/>
      <c r="CS73" s="97"/>
      <c r="CT73" s="97"/>
      <c r="CU73" s="97"/>
      <c r="CV73" s="97"/>
      <c r="CW73" s="97"/>
      <c r="CX73" s="97"/>
      <c r="CY73" s="97"/>
      <c r="CZ73" s="97"/>
      <c r="DA73" s="97"/>
      <c r="DB73" s="97"/>
      <c r="DC73" s="97"/>
      <c r="DZ73" s="1">
        <v>95600</v>
      </c>
    </row>
    <row r="74" spans="1:120" ht="57" customHeight="1" hidden="1">
      <c r="A74" s="67" t="s">
        <v>154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36" t="s">
        <v>32</v>
      </c>
      <c r="AG74" s="36"/>
      <c r="AH74" s="36"/>
      <c r="AI74" s="36"/>
      <c r="AJ74" s="36"/>
      <c r="AK74" s="36"/>
      <c r="AL74" s="37" t="s">
        <v>155</v>
      </c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8" t="s">
        <v>45</v>
      </c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 t="s">
        <v>45</v>
      </c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9" t="s">
        <v>45</v>
      </c>
      <c r="CO74" s="39"/>
      <c r="CP74" s="39"/>
      <c r="CQ74" s="39"/>
      <c r="CR74" s="39"/>
      <c r="CS74" s="39"/>
      <c r="CT74" s="39"/>
      <c r="CU74" s="39"/>
      <c r="CV74" s="39"/>
      <c r="CW74" s="39"/>
      <c r="CX74" s="39"/>
      <c r="CY74" s="39"/>
      <c r="CZ74" s="39"/>
      <c r="DA74" s="39"/>
      <c r="DB74" s="39"/>
      <c r="DC74" s="39"/>
      <c r="DP74" s="98"/>
    </row>
    <row r="75" spans="1:120" ht="33.75" customHeight="1">
      <c r="A75" s="99" t="s">
        <v>156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36" t="s">
        <v>32</v>
      </c>
      <c r="AG75" s="36"/>
      <c r="AH75" s="36"/>
      <c r="AI75" s="36"/>
      <c r="AJ75" s="36"/>
      <c r="AK75" s="37"/>
      <c r="AL75" s="37" t="s">
        <v>157</v>
      </c>
      <c r="AM75" s="37"/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38">
        <f>BB76</f>
        <v>79500</v>
      </c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>
        <f>BX76</f>
        <v>77340.09</v>
      </c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9">
        <f aca="true" t="shared" si="19" ref="CN75:CN76">BB75-BX75</f>
        <v>2159.9100000000035</v>
      </c>
      <c r="CO75" s="39"/>
      <c r="CP75" s="39"/>
      <c r="CQ75" s="39"/>
      <c r="CR75" s="39"/>
      <c r="CS75" s="39"/>
      <c r="CT75" s="39"/>
      <c r="CU75" s="39"/>
      <c r="CV75" s="39"/>
      <c r="CW75" s="39"/>
      <c r="CX75" s="39"/>
      <c r="CY75" s="39"/>
      <c r="CZ75" s="39"/>
      <c r="DA75" s="39"/>
      <c r="DB75" s="39"/>
      <c r="DC75" s="39"/>
      <c r="DP75" s="98"/>
    </row>
    <row r="76" spans="1:120" ht="26.25" customHeight="1">
      <c r="A76" s="81" t="s">
        <v>158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  <c r="M76" s="81"/>
      <c r="N76" s="81"/>
      <c r="O76" s="81"/>
      <c r="P76" s="81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  <c r="AC76" s="81"/>
      <c r="AD76" s="81"/>
      <c r="AE76" s="81"/>
      <c r="AF76" s="36" t="s">
        <v>32</v>
      </c>
      <c r="AG76" s="36"/>
      <c r="AH76" s="36"/>
      <c r="AI76" s="36"/>
      <c r="AJ76" s="36"/>
      <c r="AK76" s="37"/>
      <c r="AL76" s="37" t="s">
        <v>159</v>
      </c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8">
        <v>79500</v>
      </c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>
        <v>77340.09</v>
      </c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100">
        <f t="shared" si="19"/>
        <v>2159.9100000000035</v>
      </c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P76" s="98"/>
    </row>
    <row r="77" spans="1:120" ht="23.25" customHeight="1">
      <c r="A77" s="101" t="s">
        <v>160</v>
      </c>
      <c r="B77" s="10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2" t="s">
        <v>32</v>
      </c>
      <c r="AG77" s="102"/>
      <c r="AH77" s="102"/>
      <c r="AI77" s="102"/>
      <c r="AJ77" s="102"/>
      <c r="AK77" s="103"/>
      <c r="AL77" s="104" t="s">
        <v>161</v>
      </c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105">
        <f>BB78+BB81</f>
        <v>500250.48</v>
      </c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6"/>
      <c r="BT77" s="106"/>
      <c r="BU77" s="106"/>
      <c r="BV77" s="106"/>
      <c r="BW77" s="106"/>
      <c r="BX77" s="107">
        <f>BX78</f>
        <v>0</v>
      </c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5">
        <f aca="true" t="shared" si="20" ref="CN77:CN84">BB77</f>
        <v>500250.48</v>
      </c>
      <c r="CO77" s="105"/>
      <c r="CP77" s="105"/>
      <c r="CQ77" s="105"/>
      <c r="CR77" s="105"/>
      <c r="CS77" s="105"/>
      <c r="CT77" s="105"/>
      <c r="CU77" s="105"/>
      <c r="CV77" s="105"/>
      <c r="CW77" s="105"/>
      <c r="CX77" s="105"/>
      <c r="CY77" s="105"/>
      <c r="CZ77" s="105"/>
      <c r="DA77" s="105"/>
      <c r="DB77" s="105"/>
      <c r="DC77" s="105"/>
      <c r="DP77" s="98"/>
    </row>
    <row r="78" spans="1:120" ht="68.25" customHeight="1">
      <c r="A78" s="108" t="s">
        <v>162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48" t="s">
        <v>32</v>
      </c>
      <c r="AG78" s="48"/>
      <c r="AH78" s="48"/>
      <c r="AI78" s="48"/>
      <c r="AJ78" s="48"/>
      <c r="AK78" s="49"/>
      <c r="AL78" s="70" t="s">
        <v>163</v>
      </c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64">
        <f aca="true" t="shared" si="21" ref="BB78:BB79">BB79</f>
        <v>474901.68</v>
      </c>
      <c r="BC78" s="64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5"/>
      <c r="BT78" s="65"/>
      <c r="BU78" s="65"/>
      <c r="BV78" s="65"/>
      <c r="BW78" s="65"/>
      <c r="BX78" s="50" t="s">
        <v>45</v>
      </c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64">
        <f t="shared" si="20"/>
        <v>474901.68</v>
      </c>
      <c r="CO78" s="64"/>
      <c r="CP78" s="64"/>
      <c r="CQ78" s="64"/>
      <c r="CR78" s="64"/>
      <c r="CS78" s="64"/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P78" s="98"/>
    </row>
    <row r="79" spans="1:120" ht="57.75" customHeight="1">
      <c r="A79" s="109" t="s">
        <v>164</v>
      </c>
      <c r="B79" s="109"/>
      <c r="C79" s="109"/>
      <c r="D79" s="109"/>
      <c r="E79" s="109"/>
      <c r="F79" s="109"/>
      <c r="G79" s="109"/>
      <c r="H79" s="109"/>
      <c r="I79" s="109"/>
      <c r="J79" s="109"/>
      <c r="K79" s="109"/>
      <c r="L79" s="109"/>
      <c r="M79" s="109"/>
      <c r="N79" s="109"/>
      <c r="O79" s="109"/>
      <c r="P79" s="109"/>
      <c r="Q79" s="109"/>
      <c r="R79" s="109"/>
      <c r="S79" s="109"/>
      <c r="T79" s="109"/>
      <c r="U79" s="109"/>
      <c r="V79" s="109"/>
      <c r="W79" s="109"/>
      <c r="X79" s="109"/>
      <c r="Y79" s="109"/>
      <c r="Z79" s="109"/>
      <c r="AA79" s="109"/>
      <c r="AB79" s="109"/>
      <c r="AC79" s="109"/>
      <c r="AD79" s="109"/>
      <c r="AE79" s="109"/>
      <c r="AF79" s="110" t="s">
        <v>32</v>
      </c>
      <c r="AG79" s="110"/>
      <c r="AH79" s="110"/>
      <c r="AI79" s="110"/>
      <c r="AJ79" s="110"/>
      <c r="AK79" s="37"/>
      <c r="AL79" s="74" t="s">
        <v>165</v>
      </c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7">
        <f t="shared" si="21"/>
        <v>474901.68</v>
      </c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8"/>
      <c r="BT79" s="78"/>
      <c r="BU79" s="78"/>
      <c r="BV79" s="78"/>
      <c r="BW79" s="78"/>
      <c r="BX79" s="38" t="s">
        <v>45</v>
      </c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77">
        <f t="shared" si="20"/>
        <v>474901.68</v>
      </c>
      <c r="CO79" s="77"/>
      <c r="CP79" s="77"/>
      <c r="CQ79" s="77"/>
      <c r="CR79" s="77"/>
      <c r="CS79" s="77"/>
      <c r="CT79" s="77"/>
      <c r="CU79" s="77"/>
      <c r="CV79" s="77"/>
      <c r="CW79" s="77"/>
      <c r="CX79" s="77"/>
      <c r="CY79" s="77"/>
      <c r="CZ79" s="77"/>
      <c r="DA79" s="77"/>
      <c r="DB79" s="77"/>
      <c r="DC79" s="77"/>
      <c r="DP79" s="98"/>
    </row>
    <row r="80" spans="1:120" ht="66.75" customHeight="1">
      <c r="A80" s="109" t="s">
        <v>166</v>
      </c>
      <c r="B80" s="109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09"/>
      <c r="O80" s="109"/>
      <c r="P80" s="109"/>
      <c r="Q80" s="109"/>
      <c r="R80" s="109"/>
      <c r="S80" s="109"/>
      <c r="T80" s="109"/>
      <c r="U80" s="109"/>
      <c r="V80" s="109"/>
      <c r="W80" s="109"/>
      <c r="X80" s="109"/>
      <c r="Y80" s="109"/>
      <c r="Z80" s="109"/>
      <c r="AA80" s="109"/>
      <c r="AB80" s="109"/>
      <c r="AC80" s="109"/>
      <c r="AD80" s="109"/>
      <c r="AE80" s="109"/>
      <c r="AF80" s="36" t="s">
        <v>32</v>
      </c>
      <c r="AG80" s="36"/>
      <c r="AH80" s="36"/>
      <c r="AI80" s="36"/>
      <c r="AJ80" s="36"/>
      <c r="AK80" s="37"/>
      <c r="AL80" s="74" t="s">
        <v>167</v>
      </c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7">
        <v>474901.68</v>
      </c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8"/>
      <c r="BT80" s="78"/>
      <c r="BU80" s="78"/>
      <c r="BV80" s="78"/>
      <c r="BW80" s="78"/>
      <c r="BX80" s="38" t="s">
        <v>45</v>
      </c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77">
        <f t="shared" si="20"/>
        <v>474901.68</v>
      </c>
      <c r="CO80" s="77"/>
      <c r="CP80" s="77"/>
      <c r="CQ80" s="77"/>
      <c r="CR80" s="77"/>
      <c r="CS80" s="77"/>
      <c r="CT80" s="77"/>
      <c r="CU80" s="77"/>
      <c r="CV80" s="77"/>
      <c r="CW80" s="77"/>
      <c r="CX80" s="77"/>
      <c r="CY80" s="77"/>
      <c r="CZ80" s="77"/>
      <c r="DA80" s="77"/>
      <c r="DB80" s="77"/>
      <c r="DC80" s="77"/>
      <c r="DP80" s="98"/>
    </row>
    <row r="81" spans="1:120" ht="43.5" customHeight="1">
      <c r="A81" s="111" t="s">
        <v>168</v>
      </c>
      <c r="B81" s="111"/>
      <c r="C81" s="111"/>
      <c r="D81" s="111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111"/>
      <c r="T81" s="111"/>
      <c r="U81" s="111"/>
      <c r="V81" s="111"/>
      <c r="W81" s="111"/>
      <c r="X81" s="111"/>
      <c r="Y81" s="111"/>
      <c r="Z81" s="111"/>
      <c r="AA81" s="111"/>
      <c r="AB81" s="111"/>
      <c r="AC81" s="111"/>
      <c r="AD81" s="111"/>
      <c r="AE81" s="111"/>
      <c r="AF81" s="112" t="s">
        <v>32</v>
      </c>
      <c r="AG81" s="112"/>
      <c r="AH81" s="112"/>
      <c r="AI81" s="112"/>
      <c r="AJ81" s="112"/>
      <c r="AK81" s="113"/>
      <c r="AL81" s="114" t="s">
        <v>169</v>
      </c>
      <c r="AM81" s="114"/>
      <c r="AN81" s="114"/>
      <c r="AO81" s="114"/>
      <c r="AP81" s="114"/>
      <c r="AQ81" s="114"/>
      <c r="AR81" s="114"/>
      <c r="AS81" s="114"/>
      <c r="AT81" s="114"/>
      <c r="AU81" s="114"/>
      <c r="AV81" s="114"/>
      <c r="AW81" s="114"/>
      <c r="AX81" s="114"/>
      <c r="AY81" s="114"/>
      <c r="AZ81" s="114"/>
      <c r="BA81" s="114"/>
      <c r="BB81" s="115">
        <f aca="true" t="shared" si="22" ref="BB81:BB82">BB82</f>
        <v>25348.8</v>
      </c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6"/>
      <c r="BT81" s="116"/>
      <c r="BU81" s="116"/>
      <c r="BV81" s="116"/>
      <c r="BW81" s="116"/>
      <c r="BX81" s="117" t="s">
        <v>45</v>
      </c>
      <c r="BY81" s="117"/>
      <c r="BZ81" s="117"/>
      <c r="CA81" s="117"/>
      <c r="CB81" s="117"/>
      <c r="CC81" s="117"/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5">
        <f t="shared" si="20"/>
        <v>25348.8</v>
      </c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P81" s="98"/>
    </row>
    <row r="82" spans="1:120" ht="34.5" customHeight="1">
      <c r="A82" s="118" t="s">
        <v>170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9" t="s">
        <v>32</v>
      </c>
      <c r="AG82" s="119"/>
      <c r="AH82" s="119"/>
      <c r="AI82" s="119"/>
      <c r="AJ82" s="119"/>
      <c r="AK82" s="37"/>
      <c r="AL82" s="74" t="s">
        <v>171</v>
      </c>
      <c r="AM82" s="74"/>
      <c r="AN82" s="74"/>
      <c r="AO82" s="74"/>
      <c r="AP82" s="74"/>
      <c r="AQ82" s="74"/>
      <c r="AR82" s="74"/>
      <c r="AS82" s="74"/>
      <c r="AT82" s="74"/>
      <c r="AU82" s="74"/>
      <c r="AV82" s="74"/>
      <c r="AW82" s="74"/>
      <c r="AX82" s="74"/>
      <c r="AY82" s="74"/>
      <c r="AZ82" s="74"/>
      <c r="BA82" s="74"/>
      <c r="BB82" s="77">
        <f t="shared" si="22"/>
        <v>25348.8</v>
      </c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8"/>
      <c r="BT82" s="78"/>
      <c r="BU82" s="78"/>
      <c r="BV82" s="78"/>
      <c r="BW82" s="78"/>
      <c r="BX82" s="38" t="s">
        <v>45</v>
      </c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77">
        <f t="shared" si="20"/>
        <v>25348.8</v>
      </c>
      <c r="CO82" s="77"/>
      <c r="CP82" s="77"/>
      <c r="CQ82" s="77"/>
      <c r="CR82" s="77"/>
      <c r="CS82" s="77"/>
      <c r="CT82" s="77"/>
      <c r="CU82" s="77"/>
      <c r="CV82" s="77"/>
      <c r="CW82" s="77"/>
      <c r="CX82" s="77"/>
      <c r="CY82" s="77"/>
      <c r="CZ82" s="77"/>
      <c r="DA82" s="77"/>
      <c r="DB82" s="77"/>
      <c r="DC82" s="77"/>
      <c r="DP82" s="98"/>
    </row>
    <row r="83" spans="1:120" ht="34.5" customHeight="1">
      <c r="A83" s="118" t="s">
        <v>172</v>
      </c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9" t="s">
        <v>32</v>
      </c>
      <c r="AG83" s="119"/>
      <c r="AH83" s="119"/>
      <c r="AI83" s="119"/>
      <c r="AJ83" s="119"/>
      <c r="AK83" s="37"/>
      <c r="AL83" s="74" t="s">
        <v>173</v>
      </c>
      <c r="AM83" s="74"/>
      <c r="AN83" s="74"/>
      <c r="AO83" s="74"/>
      <c r="AP83" s="74"/>
      <c r="AQ83" s="74"/>
      <c r="AR83" s="74"/>
      <c r="AS83" s="74"/>
      <c r="AT83" s="74"/>
      <c r="AU83" s="74"/>
      <c r="AV83" s="74"/>
      <c r="AW83" s="74"/>
      <c r="AX83" s="74"/>
      <c r="AY83" s="74"/>
      <c r="AZ83" s="74"/>
      <c r="BA83" s="74"/>
      <c r="BB83" s="77">
        <v>25348.8</v>
      </c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8"/>
      <c r="BT83" s="78"/>
      <c r="BU83" s="78"/>
      <c r="BV83" s="78"/>
      <c r="BW83" s="78"/>
      <c r="BX83" s="38" t="s">
        <v>45</v>
      </c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77">
        <f t="shared" si="20"/>
        <v>25348.8</v>
      </c>
      <c r="CO83" s="77"/>
      <c r="CP83" s="77"/>
      <c r="CQ83" s="77"/>
      <c r="CR83" s="77"/>
      <c r="CS83" s="77"/>
      <c r="CT83" s="77"/>
      <c r="CU83" s="77"/>
      <c r="CV83" s="77"/>
      <c r="CW83" s="77"/>
      <c r="CX83" s="77"/>
      <c r="CY83" s="77"/>
      <c r="CZ83" s="77"/>
      <c r="DA83" s="77"/>
      <c r="DB83" s="77"/>
      <c r="DC83" s="77"/>
      <c r="DP83" s="98"/>
    </row>
    <row r="84" spans="1:120" ht="13.5" customHeight="1">
      <c r="A84" s="85" t="s">
        <v>174</v>
      </c>
      <c r="B84" s="85"/>
      <c r="C84" s="85"/>
      <c r="D84" s="85"/>
      <c r="E84" s="85"/>
      <c r="F84" s="85"/>
      <c r="G84" s="85"/>
      <c r="H84" s="85"/>
      <c r="I84" s="85"/>
      <c r="J84" s="85"/>
      <c r="K84" s="85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41" t="s">
        <v>32</v>
      </c>
      <c r="AG84" s="41"/>
      <c r="AH84" s="41"/>
      <c r="AI84" s="41"/>
      <c r="AJ84" s="41"/>
      <c r="AK84" s="42"/>
      <c r="AL84" s="86" t="s">
        <v>175</v>
      </c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9">
        <f>BB88</f>
        <v>10900</v>
      </c>
      <c r="BC84" s="89"/>
      <c r="BD84" s="89"/>
      <c r="BE84" s="89"/>
      <c r="BF84" s="89"/>
      <c r="BG84" s="89"/>
      <c r="BH84" s="89"/>
      <c r="BI84" s="89"/>
      <c r="BJ84" s="89"/>
      <c r="BK84" s="89"/>
      <c r="BL84" s="89"/>
      <c r="BM84" s="89"/>
      <c r="BN84" s="89"/>
      <c r="BO84" s="89"/>
      <c r="BP84" s="89"/>
      <c r="BQ84" s="89"/>
      <c r="BR84" s="89"/>
      <c r="BS84" s="90"/>
      <c r="BT84" s="90"/>
      <c r="BU84" s="90"/>
      <c r="BV84" s="90"/>
      <c r="BW84" s="90"/>
      <c r="BX84" s="43">
        <f>BX85</f>
        <v>15000</v>
      </c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43">
        <f t="shared" si="20"/>
        <v>10900</v>
      </c>
      <c r="CO84" s="43"/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P84" s="98"/>
    </row>
    <row r="85" spans="1:120" ht="45" customHeight="1">
      <c r="A85" s="80" t="s">
        <v>176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0"/>
      <c r="AB85" s="80"/>
      <c r="AC85" s="80"/>
      <c r="AD85" s="80"/>
      <c r="AE85" s="80"/>
      <c r="AF85" s="48" t="s">
        <v>32</v>
      </c>
      <c r="AG85" s="48"/>
      <c r="AH85" s="48"/>
      <c r="AI85" s="48"/>
      <c r="AJ85" s="48"/>
      <c r="AK85" s="49"/>
      <c r="AL85" s="120" t="s">
        <v>177</v>
      </c>
      <c r="AM85" s="120"/>
      <c r="AN85" s="120"/>
      <c r="AO85" s="120"/>
      <c r="AP85" s="120"/>
      <c r="AQ85" s="120"/>
      <c r="AR85" s="120"/>
      <c r="AS85" s="120"/>
      <c r="AT85" s="120"/>
      <c r="AU85" s="120"/>
      <c r="AV85" s="120"/>
      <c r="AW85" s="120"/>
      <c r="AX85" s="120"/>
      <c r="AY85" s="120"/>
      <c r="AZ85" s="120"/>
      <c r="BA85" s="120"/>
      <c r="BB85" s="64" t="s">
        <v>45</v>
      </c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5"/>
      <c r="BT85" s="65"/>
      <c r="BU85" s="65"/>
      <c r="BV85" s="65"/>
      <c r="BW85" s="65"/>
      <c r="BX85" s="50">
        <v>15000</v>
      </c>
      <c r="BY85" s="50"/>
      <c r="BZ85" s="50"/>
      <c r="CA85" s="50"/>
      <c r="CB85" s="50"/>
      <c r="CC85" s="50"/>
      <c r="CD85" s="50"/>
      <c r="CE85" s="50"/>
      <c r="CF85" s="50"/>
      <c r="CG85" s="50"/>
      <c r="CH85" s="50"/>
      <c r="CI85" s="50"/>
      <c r="CJ85" s="50"/>
      <c r="CK85" s="50"/>
      <c r="CL85" s="50"/>
      <c r="CM85" s="50"/>
      <c r="CN85" s="50">
        <f aca="true" t="shared" si="23" ref="CN85:CN86">-BX85</f>
        <v>-15000</v>
      </c>
      <c r="CO85" s="50"/>
      <c r="CP85" s="50"/>
      <c r="CQ85" s="50"/>
      <c r="CR85" s="50"/>
      <c r="CS85" s="50"/>
      <c r="CT85" s="50"/>
      <c r="CU85" s="50"/>
      <c r="CV85" s="50"/>
      <c r="CW85" s="50"/>
      <c r="CX85" s="50"/>
      <c r="CY85" s="50"/>
      <c r="CZ85" s="50"/>
      <c r="DA85" s="50"/>
      <c r="DB85" s="50"/>
      <c r="DC85" s="50"/>
      <c r="DP85" s="98"/>
    </row>
    <row r="86" spans="1:120" ht="36.75" customHeight="1">
      <c r="A86" s="81" t="s">
        <v>178</v>
      </c>
      <c r="B86" s="81"/>
      <c r="C86" s="81"/>
      <c r="D86" s="81"/>
      <c r="E86" s="81"/>
      <c r="F86" s="81"/>
      <c r="G86" s="81"/>
      <c r="H86" s="81"/>
      <c r="I86" s="81"/>
      <c r="J86" s="81"/>
      <c r="K86" s="81"/>
      <c r="L86" s="81"/>
      <c r="M86" s="81"/>
      <c r="N86" s="81"/>
      <c r="O86" s="81"/>
      <c r="P86" s="81"/>
      <c r="Q86" s="81"/>
      <c r="R86" s="81"/>
      <c r="S86" s="81"/>
      <c r="T86" s="81"/>
      <c r="U86" s="81"/>
      <c r="V86" s="81"/>
      <c r="W86" s="81"/>
      <c r="X86" s="81"/>
      <c r="Y86" s="81"/>
      <c r="Z86" s="81"/>
      <c r="AA86" s="81"/>
      <c r="AB86" s="81"/>
      <c r="AC86" s="81"/>
      <c r="AD86" s="81"/>
      <c r="AE86" s="81"/>
      <c r="AF86" s="36" t="s">
        <v>32</v>
      </c>
      <c r="AG86" s="36"/>
      <c r="AH86" s="36"/>
      <c r="AI86" s="36"/>
      <c r="AJ86" s="36"/>
      <c r="AK86" s="37"/>
      <c r="AL86" s="74" t="s">
        <v>179</v>
      </c>
      <c r="AM86" s="74"/>
      <c r="AN86" s="74"/>
      <c r="AO86" s="74"/>
      <c r="AP86" s="74"/>
      <c r="AQ86" s="74"/>
      <c r="AR86" s="74"/>
      <c r="AS86" s="74"/>
      <c r="AT86" s="74"/>
      <c r="AU86" s="74"/>
      <c r="AV86" s="74"/>
      <c r="AW86" s="74"/>
      <c r="AX86" s="74"/>
      <c r="AY86" s="74"/>
      <c r="AZ86" s="74"/>
      <c r="BA86" s="74"/>
      <c r="BB86" s="77" t="s">
        <v>45</v>
      </c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8"/>
      <c r="BT86" s="78"/>
      <c r="BU86" s="78"/>
      <c r="BV86" s="78"/>
      <c r="BW86" s="78"/>
      <c r="BX86" s="38">
        <f>BX87</f>
        <v>15000</v>
      </c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>
        <f t="shared" si="23"/>
        <v>-15000</v>
      </c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P86" s="98"/>
    </row>
    <row r="87" spans="1:120" ht="35.25" customHeight="1">
      <c r="A87" s="121" t="s">
        <v>178</v>
      </c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19" t="s">
        <v>32</v>
      </c>
      <c r="AG87" s="119"/>
      <c r="AH87" s="119"/>
      <c r="AI87" s="119"/>
      <c r="AJ87" s="119"/>
      <c r="AK87" s="37"/>
      <c r="AL87" s="74" t="s">
        <v>180</v>
      </c>
      <c r="AM87" s="74"/>
      <c r="AN87" s="74"/>
      <c r="AO87" s="74"/>
      <c r="AP87" s="74"/>
      <c r="AQ87" s="74"/>
      <c r="AR87" s="74"/>
      <c r="AS87" s="74"/>
      <c r="AT87" s="74"/>
      <c r="AU87" s="74"/>
      <c r="AV87" s="74"/>
      <c r="AW87" s="74"/>
      <c r="AX87" s="74"/>
      <c r="AY87" s="74"/>
      <c r="AZ87" s="74"/>
      <c r="BA87" s="74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8"/>
      <c r="BT87" s="78"/>
      <c r="BU87" s="78"/>
      <c r="BV87" s="78"/>
      <c r="BW87" s="78"/>
      <c r="BX87" s="38">
        <v>15000</v>
      </c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>
        <v>-15000</v>
      </c>
      <c r="CO87" s="38"/>
      <c r="CP87" s="38"/>
      <c r="CQ87" s="38"/>
      <c r="CR87" s="38"/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P87" s="98"/>
    </row>
    <row r="88" spans="1:120" ht="25.5" customHeight="1">
      <c r="A88" s="80" t="s">
        <v>181</v>
      </c>
      <c r="B88" s="80"/>
      <c r="C88" s="80"/>
      <c r="D88" s="80"/>
      <c r="E88" s="80"/>
      <c r="F88" s="80"/>
      <c r="G88" s="80"/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48" t="s">
        <v>32</v>
      </c>
      <c r="AG88" s="48"/>
      <c r="AH88" s="48"/>
      <c r="AI88" s="48"/>
      <c r="AJ88" s="48"/>
      <c r="AK88" s="49"/>
      <c r="AL88" s="70" t="s">
        <v>182</v>
      </c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64">
        <f>BB89</f>
        <v>10900</v>
      </c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5"/>
      <c r="BT88" s="65"/>
      <c r="BU88" s="65"/>
      <c r="BV88" s="65"/>
      <c r="BW88" s="65"/>
      <c r="BX88" s="50">
        <f>BX89</f>
        <v>0</v>
      </c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>
        <f aca="true" t="shared" si="24" ref="CN88:CN89">BB88</f>
        <v>10900</v>
      </c>
      <c r="CO88" s="50"/>
      <c r="CP88" s="50"/>
      <c r="CQ88" s="50"/>
      <c r="CR88" s="50"/>
      <c r="CS88" s="50"/>
      <c r="CT88" s="50"/>
      <c r="CU88" s="50"/>
      <c r="CV88" s="50"/>
      <c r="CW88" s="50"/>
      <c r="CX88" s="50"/>
      <c r="CY88" s="50"/>
      <c r="CZ88" s="50"/>
      <c r="DA88" s="50"/>
      <c r="DB88" s="50"/>
      <c r="DC88" s="50"/>
      <c r="DP88" s="98"/>
    </row>
    <row r="89" spans="1:120" ht="36.75" customHeight="1">
      <c r="A89" s="81" t="s">
        <v>183</v>
      </c>
      <c r="B89" s="81"/>
      <c r="C89" s="81"/>
      <c r="D89" s="81"/>
      <c r="E89" s="81"/>
      <c r="F89" s="81"/>
      <c r="G89" s="81"/>
      <c r="H89" s="81"/>
      <c r="I89" s="81"/>
      <c r="J89" s="81"/>
      <c r="K89" s="81"/>
      <c r="L89" s="81"/>
      <c r="M89" s="81"/>
      <c r="N89" s="81"/>
      <c r="O89" s="81"/>
      <c r="P89" s="81"/>
      <c r="Q89" s="81"/>
      <c r="R89" s="81"/>
      <c r="S89" s="81"/>
      <c r="T89" s="81"/>
      <c r="U89" s="81"/>
      <c r="V89" s="81"/>
      <c r="W89" s="81"/>
      <c r="X89" s="81"/>
      <c r="Y89" s="81"/>
      <c r="Z89" s="81"/>
      <c r="AA89" s="81"/>
      <c r="AB89" s="81"/>
      <c r="AC89" s="81"/>
      <c r="AD89" s="81"/>
      <c r="AE89" s="81"/>
      <c r="AF89" s="36" t="s">
        <v>32</v>
      </c>
      <c r="AG89" s="36"/>
      <c r="AH89" s="36"/>
      <c r="AI89" s="36"/>
      <c r="AJ89" s="36"/>
      <c r="AK89" s="37"/>
      <c r="AL89" s="74" t="s">
        <v>184</v>
      </c>
      <c r="AM89" s="74"/>
      <c r="AN89" s="74"/>
      <c r="AO89" s="74"/>
      <c r="AP89" s="74"/>
      <c r="AQ89" s="74"/>
      <c r="AR89" s="74"/>
      <c r="AS89" s="74"/>
      <c r="AT89" s="74"/>
      <c r="AU89" s="74"/>
      <c r="AV89" s="74"/>
      <c r="AW89" s="74"/>
      <c r="AX89" s="74"/>
      <c r="AY89" s="74"/>
      <c r="AZ89" s="74"/>
      <c r="BA89" s="74"/>
      <c r="BB89" s="77">
        <v>10900</v>
      </c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8"/>
      <c r="BT89" s="78"/>
      <c r="BU89" s="78"/>
      <c r="BV89" s="78"/>
      <c r="BW89" s="78"/>
      <c r="BX89" s="38" t="s">
        <v>45</v>
      </c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>
        <f t="shared" si="24"/>
        <v>10900</v>
      </c>
      <c r="CO89" s="38"/>
      <c r="CP89" s="38"/>
      <c r="CQ89" s="38"/>
      <c r="CR89" s="38"/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P89" s="98"/>
    </row>
    <row r="90" spans="1:120" ht="15.75" customHeight="1">
      <c r="A90" s="85" t="s">
        <v>185</v>
      </c>
      <c r="B90" s="85"/>
      <c r="C90" s="85"/>
      <c r="D90" s="85"/>
      <c r="E90" s="85"/>
      <c r="F90" s="85"/>
      <c r="G90" s="85"/>
      <c r="H90" s="85"/>
      <c r="I90" s="85"/>
      <c r="J90" s="85"/>
      <c r="K90" s="85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41" t="s">
        <v>32</v>
      </c>
      <c r="AG90" s="41"/>
      <c r="AH90" s="41"/>
      <c r="AI90" s="41"/>
      <c r="AJ90" s="41"/>
      <c r="AK90" s="42"/>
      <c r="AL90" s="86" t="s">
        <v>186</v>
      </c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86"/>
      <c r="AX90" s="86"/>
      <c r="AY90" s="86"/>
      <c r="AZ90" s="86"/>
      <c r="BA90" s="86"/>
      <c r="BB90" s="89">
        <f>BB94</f>
        <v>20500</v>
      </c>
      <c r="BC90" s="89"/>
      <c r="BD90" s="89"/>
      <c r="BE90" s="89"/>
      <c r="BF90" s="89"/>
      <c r="BG90" s="89"/>
      <c r="BH90" s="89"/>
      <c r="BI90" s="89"/>
      <c r="BJ90" s="89"/>
      <c r="BK90" s="89"/>
      <c r="BL90" s="89"/>
      <c r="BM90" s="89"/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43">
        <f aca="true" t="shared" si="25" ref="BX90:BX92">BX91</f>
        <v>500</v>
      </c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>
        <f>BB90-BX90</f>
        <v>20000</v>
      </c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  <c r="DP90" s="98"/>
    </row>
    <row r="91" spans="1:120" ht="15" customHeight="1">
      <c r="A91" s="80" t="s">
        <v>187</v>
      </c>
      <c r="B91" s="80"/>
      <c r="C91" s="80"/>
      <c r="D91" s="80"/>
      <c r="E91" s="80"/>
      <c r="F91" s="80"/>
      <c r="G91" s="8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48" t="s">
        <v>32</v>
      </c>
      <c r="AG91" s="48"/>
      <c r="AH91" s="48"/>
      <c r="AI91" s="48"/>
      <c r="AJ91" s="48"/>
      <c r="AK91" s="49"/>
      <c r="AL91" s="63" t="s">
        <v>188</v>
      </c>
      <c r="AM91" s="63"/>
      <c r="AN91" s="63"/>
      <c r="AO91" s="63"/>
      <c r="AP91" s="63"/>
      <c r="AQ91" s="63"/>
      <c r="AR91" s="63"/>
      <c r="AS91" s="63"/>
      <c r="AT91" s="63"/>
      <c r="AU91" s="63"/>
      <c r="AV91" s="63"/>
      <c r="AW91" s="63"/>
      <c r="AX91" s="63"/>
      <c r="AY91" s="63"/>
      <c r="AZ91" s="63"/>
      <c r="BA91" s="63"/>
      <c r="BB91" s="64" t="s">
        <v>45</v>
      </c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50">
        <f t="shared" si="25"/>
        <v>500</v>
      </c>
      <c r="BY91" s="50"/>
      <c r="BZ91" s="50"/>
      <c r="CA91" s="50"/>
      <c r="CB91" s="50"/>
      <c r="CC91" s="50"/>
      <c r="CD91" s="50"/>
      <c r="CE91" s="50"/>
      <c r="CF91" s="50"/>
      <c r="CG91" s="50"/>
      <c r="CH91" s="50"/>
      <c r="CI91" s="50"/>
      <c r="CJ91" s="50"/>
      <c r="CK91" s="50"/>
      <c r="CL91" s="50"/>
      <c r="CM91" s="50"/>
      <c r="CN91" s="50">
        <f aca="true" t="shared" si="26" ref="CN91:CN93">-BX91</f>
        <v>-500</v>
      </c>
      <c r="CO91" s="50"/>
      <c r="CP91" s="50"/>
      <c r="CQ91" s="50"/>
      <c r="CR91" s="50"/>
      <c r="CS91" s="50"/>
      <c r="CT91" s="50"/>
      <c r="CU91" s="50"/>
      <c r="CV91" s="50"/>
      <c r="CW91" s="50"/>
      <c r="CX91" s="50"/>
      <c r="CY91" s="50"/>
      <c r="CZ91" s="50"/>
      <c r="DA91" s="50"/>
      <c r="DB91" s="50"/>
      <c r="DC91" s="50"/>
      <c r="DP91" s="98"/>
    </row>
    <row r="92" spans="1:120" ht="16.5" customHeight="1">
      <c r="A92" s="81" t="s">
        <v>189</v>
      </c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81"/>
      <c r="V92" s="81"/>
      <c r="W92" s="81"/>
      <c r="X92" s="81"/>
      <c r="Y92" s="81"/>
      <c r="Z92" s="81"/>
      <c r="AA92" s="81"/>
      <c r="AB92" s="81"/>
      <c r="AC92" s="81"/>
      <c r="AD92" s="81"/>
      <c r="AE92" s="81"/>
      <c r="AF92" s="36" t="s">
        <v>190</v>
      </c>
      <c r="AG92" s="36"/>
      <c r="AH92" s="36"/>
      <c r="AI92" s="36"/>
      <c r="AJ92" s="36"/>
      <c r="AK92" s="37"/>
      <c r="AL92" s="122" t="s">
        <v>191</v>
      </c>
      <c r="AM92" s="122"/>
      <c r="AN92" s="122"/>
      <c r="AO92" s="122"/>
      <c r="AP92" s="122"/>
      <c r="AQ92" s="122"/>
      <c r="AR92" s="122"/>
      <c r="AS92" s="122"/>
      <c r="AT92" s="122"/>
      <c r="AU92" s="122"/>
      <c r="AV92" s="122"/>
      <c r="AW92" s="122"/>
      <c r="AX92" s="122"/>
      <c r="AY92" s="122"/>
      <c r="AZ92" s="122"/>
      <c r="BA92" s="122"/>
      <c r="BB92" s="77" t="s">
        <v>45</v>
      </c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38">
        <f t="shared" si="25"/>
        <v>500</v>
      </c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>
        <f t="shared" si="26"/>
        <v>-500</v>
      </c>
      <c r="CO92" s="38"/>
      <c r="CP92" s="38"/>
      <c r="CQ92" s="38"/>
      <c r="CR92" s="38"/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P92" s="98"/>
    </row>
    <row r="93" spans="1:120" ht="15" customHeight="1">
      <c r="A93" s="81" t="s">
        <v>189</v>
      </c>
      <c r="B93" s="81"/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Q93" s="81"/>
      <c r="R93" s="81"/>
      <c r="S93" s="81"/>
      <c r="T93" s="81"/>
      <c r="U93" s="81"/>
      <c r="V93" s="81"/>
      <c r="W93" s="81"/>
      <c r="X93" s="81"/>
      <c r="Y93" s="81"/>
      <c r="Z93" s="81"/>
      <c r="AA93" s="81"/>
      <c r="AB93" s="81"/>
      <c r="AC93" s="81"/>
      <c r="AD93" s="81"/>
      <c r="AE93" s="81"/>
      <c r="AF93" s="36" t="s">
        <v>32</v>
      </c>
      <c r="AG93" s="36"/>
      <c r="AH93" s="36"/>
      <c r="AI93" s="36"/>
      <c r="AJ93" s="36"/>
      <c r="AK93" s="37"/>
      <c r="AL93" s="122" t="s">
        <v>192</v>
      </c>
      <c r="AM93" s="122"/>
      <c r="AN93" s="122"/>
      <c r="AO93" s="122"/>
      <c r="AP93" s="122"/>
      <c r="AQ93" s="122"/>
      <c r="AR93" s="122"/>
      <c r="AS93" s="122"/>
      <c r="AT93" s="122"/>
      <c r="AU93" s="122"/>
      <c r="AV93" s="122"/>
      <c r="AW93" s="122"/>
      <c r="AX93" s="122"/>
      <c r="AY93" s="122"/>
      <c r="AZ93" s="122"/>
      <c r="BA93" s="122"/>
      <c r="BB93" s="77" t="s">
        <v>45</v>
      </c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38">
        <v>500</v>
      </c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>
        <f t="shared" si="26"/>
        <v>-500</v>
      </c>
      <c r="CO93" s="38"/>
      <c r="CP93" s="38"/>
      <c r="CQ93" s="38"/>
      <c r="CR93" s="38"/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P93" s="98"/>
    </row>
    <row r="94" spans="1:120" ht="15" customHeight="1">
      <c r="A94" s="80" t="s">
        <v>193</v>
      </c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48" t="s">
        <v>32</v>
      </c>
      <c r="AG94" s="48"/>
      <c r="AH94" s="48"/>
      <c r="AI94" s="48"/>
      <c r="AJ94" s="48"/>
      <c r="AK94" s="49"/>
      <c r="AL94" s="70" t="s">
        <v>194</v>
      </c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64">
        <f>BB95</f>
        <v>20500</v>
      </c>
      <c r="BC94" s="64"/>
      <c r="BD94" s="64"/>
      <c r="BE94" s="64"/>
      <c r="BF94" s="64"/>
      <c r="BG94" s="64"/>
      <c r="BH94" s="64"/>
      <c r="BI94" s="64"/>
      <c r="BJ94" s="64"/>
      <c r="BK94" s="64"/>
      <c r="BL94" s="64"/>
      <c r="BM94" s="64"/>
      <c r="BN94" s="64"/>
      <c r="BO94" s="64"/>
      <c r="BP94" s="64"/>
      <c r="BQ94" s="64"/>
      <c r="BR94" s="64"/>
      <c r="BS94" s="64"/>
      <c r="BT94" s="64"/>
      <c r="BU94" s="64"/>
      <c r="BV94" s="64"/>
      <c r="BW94" s="64"/>
      <c r="BX94" s="50">
        <f>BX95</f>
        <v>0</v>
      </c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>
        <f aca="true" t="shared" si="27" ref="CN94:CN95">BB94</f>
        <v>20500</v>
      </c>
      <c r="CO94" s="50"/>
      <c r="CP94" s="50"/>
      <c r="CQ94" s="50"/>
      <c r="CR94" s="50"/>
      <c r="CS94" s="50"/>
      <c r="CT94" s="50"/>
      <c r="CU94" s="50"/>
      <c r="CV94" s="50"/>
      <c r="CW94" s="50"/>
      <c r="CX94" s="50"/>
      <c r="CY94" s="50"/>
      <c r="CZ94" s="50"/>
      <c r="DA94" s="50"/>
      <c r="DB94" s="50"/>
      <c r="DC94" s="50"/>
      <c r="DP94" s="98"/>
    </row>
    <row r="95" spans="1:120" ht="24" customHeight="1">
      <c r="A95" s="81" t="s">
        <v>195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36" t="s">
        <v>32</v>
      </c>
      <c r="AG95" s="36"/>
      <c r="AH95" s="36"/>
      <c r="AI95" s="36"/>
      <c r="AJ95" s="36"/>
      <c r="AK95" s="37"/>
      <c r="AL95" s="74" t="s">
        <v>196</v>
      </c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7">
        <v>20500</v>
      </c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38" t="s">
        <v>45</v>
      </c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>
        <f t="shared" si="27"/>
        <v>20500</v>
      </c>
      <c r="CO95" s="38"/>
      <c r="CP95" s="38"/>
      <c r="CQ95" s="38"/>
      <c r="CR95" s="38"/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P95" s="98"/>
    </row>
    <row r="96" spans="1:107" ht="24.75" customHeight="1">
      <c r="A96" s="123" t="s">
        <v>197</v>
      </c>
      <c r="B96" s="123"/>
      <c r="C96" s="123"/>
      <c r="D96" s="123"/>
      <c r="E96" s="123"/>
      <c r="F96" s="123"/>
      <c r="G96" s="123"/>
      <c r="H96" s="123"/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41" t="s">
        <v>32</v>
      </c>
      <c r="AG96" s="41"/>
      <c r="AH96" s="41"/>
      <c r="AI96" s="41"/>
      <c r="AJ96" s="41"/>
      <c r="AK96" s="41"/>
      <c r="AL96" s="42" t="s">
        <v>198</v>
      </c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3">
        <f>BB97</f>
        <v>2153400</v>
      </c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  <c r="BR96" s="43"/>
      <c r="BS96" s="43"/>
      <c r="BT96" s="43"/>
      <c r="BU96" s="43"/>
      <c r="BV96" s="43"/>
      <c r="BW96" s="43"/>
      <c r="BX96" s="44">
        <f>BX97</f>
        <v>2100287.5</v>
      </c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124">
        <f aca="true" t="shared" si="28" ref="CN96:CN97">BB96-BX96</f>
        <v>53112.5</v>
      </c>
      <c r="CO96" s="124"/>
      <c r="CP96" s="124"/>
      <c r="CQ96" s="124"/>
      <c r="CR96" s="124"/>
      <c r="CS96" s="124"/>
      <c r="CT96" s="124"/>
      <c r="CU96" s="124"/>
      <c r="CV96" s="124"/>
      <c r="CW96" s="124"/>
      <c r="CX96" s="124"/>
      <c r="CY96" s="124"/>
      <c r="CZ96" s="124"/>
      <c r="DA96" s="124"/>
      <c r="DB96" s="124"/>
      <c r="DC96" s="124"/>
    </row>
    <row r="97" spans="1:107" ht="24.75" customHeight="1">
      <c r="A97" s="68" t="s">
        <v>199</v>
      </c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48" t="s">
        <v>32</v>
      </c>
      <c r="AG97" s="48"/>
      <c r="AH97" s="48"/>
      <c r="AI97" s="48"/>
      <c r="AJ97" s="48"/>
      <c r="AK97" s="48"/>
      <c r="AL97" s="49" t="s">
        <v>200</v>
      </c>
      <c r="AM97" s="49"/>
      <c r="AN97" s="49"/>
      <c r="AO97" s="49"/>
      <c r="AP97" s="49"/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50">
        <f>BB98+BB101+BB106</f>
        <v>2153400</v>
      </c>
      <c r="BC97" s="50"/>
      <c r="BD97" s="50"/>
      <c r="BE97" s="50"/>
      <c r="BF97" s="50"/>
      <c r="BG97" s="50"/>
      <c r="BH97" s="50"/>
      <c r="BI97" s="50"/>
      <c r="BJ97" s="50"/>
      <c r="BK97" s="50"/>
      <c r="BL97" s="50"/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>
        <f>BX98+BX101+BX106</f>
        <v>2100287.5</v>
      </c>
      <c r="BY97" s="50"/>
      <c r="BZ97" s="50"/>
      <c r="CA97" s="50"/>
      <c r="CB97" s="50"/>
      <c r="CC97" s="50"/>
      <c r="CD97" s="50"/>
      <c r="CE97" s="50"/>
      <c r="CF97" s="50"/>
      <c r="CG97" s="50"/>
      <c r="CH97" s="50"/>
      <c r="CI97" s="50"/>
      <c r="CJ97" s="50"/>
      <c r="CK97" s="50"/>
      <c r="CL97" s="50"/>
      <c r="CM97" s="50"/>
      <c r="CN97" s="51">
        <f t="shared" si="28"/>
        <v>53112.5</v>
      </c>
      <c r="CO97" s="51"/>
      <c r="CP97" s="51"/>
      <c r="CQ97" s="51"/>
      <c r="CR97" s="51"/>
      <c r="CS97" s="51"/>
      <c r="CT97" s="51"/>
      <c r="CU97" s="51"/>
      <c r="CV97" s="51"/>
      <c r="CW97" s="51"/>
      <c r="CX97" s="51"/>
      <c r="CY97" s="51"/>
      <c r="CZ97" s="51"/>
      <c r="DA97" s="51"/>
      <c r="DB97" s="51"/>
      <c r="DC97" s="51"/>
    </row>
    <row r="98" spans="1:107" ht="24.75" customHeight="1">
      <c r="A98" s="68" t="s">
        <v>201</v>
      </c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48" t="s">
        <v>32</v>
      </c>
      <c r="AG98" s="48"/>
      <c r="AH98" s="48"/>
      <c r="AI98" s="48"/>
      <c r="AJ98" s="48"/>
      <c r="AK98" s="48"/>
      <c r="AL98" s="49" t="s">
        <v>202</v>
      </c>
      <c r="AM98" s="49"/>
      <c r="AN98" s="49"/>
      <c r="AO98" s="49"/>
      <c r="AP98" s="49"/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50">
        <f aca="true" t="shared" si="29" ref="BB98:BB99">BB99</f>
        <v>1405200</v>
      </c>
      <c r="BC98" s="50"/>
      <c r="BD98" s="50"/>
      <c r="BE98" s="50"/>
      <c r="BF98" s="50"/>
      <c r="BG98" s="50"/>
      <c r="BH98" s="50"/>
      <c r="BI98" s="50"/>
      <c r="BJ98" s="50"/>
      <c r="BK98" s="50"/>
      <c r="BL98" s="50"/>
      <c r="BM98" s="50"/>
      <c r="BN98" s="50"/>
      <c r="BO98" s="50"/>
      <c r="BP98" s="50"/>
      <c r="BQ98" s="50"/>
      <c r="BR98" s="50"/>
      <c r="BS98" s="50"/>
      <c r="BT98" s="50"/>
      <c r="BU98" s="50"/>
      <c r="BV98" s="50"/>
      <c r="BW98" s="50"/>
      <c r="BX98" s="50">
        <f aca="true" t="shared" si="30" ref="BX98:BX99">BX99</f>
        <v>1405200</v>
      </c>
      <c r="BY98" s="50"/>
      <c r="BZ98" s="50"/>
      <c r="CA98" s="50"/>
      <c r="CB98" s="50"/>
      <c r="CC98" s="50"/>
      <c r="CD98" s="50"/>
      <c r="CE98" s="50"/>
      <c r="CF98" s="50"/>
      <c r="CG98" s="50"/>
      <c r="CH98" s="50"/>
      <c r="CI98" s="50"/>
      <c r="CJ98" s="50"/>
      <c r="CK98" s="50"/>
      <c r="CL98" s="50"/>
      <c r="CM98" s="50"/>
      <c r="CN98" s="51" t="s">
        <v>45</v>
      </c>
      <c r="CO98" s="51"/>
      <c r="CP98" s="51"/>
      <c r="CQ98" s="51"/>
      <c r="CR98" s="51"/>
      <c r="CS98" s="51"/>
      <c r="CT98" s="51"/>
      <c r="CU98" s="51"/>
      <c r="CV98" s="51"/>
      <c r="CW98" s="51"/>
      <c r="CX98" s="51"/>
      <c r="CY98" s="51"/>
      <c r="CZ98" s="51"/>
      <c r="DA98" s="51"/>
      <c r="DB98" s="51"/>
      <c r="DC98" s="51"/>
    </row>
    <row r="99" spans="1:107" ht="13.5" customHeight="1">
      <c r="A99" s="54" t="s">
        <v>203</v>
      </c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36" t="s">
        <v>32</v>
      </c>
      <c r="AG99" s="36"/>
      <c r="AH99" s="36"/>
      <c r="AI99" s="36"/>
      <c r="AJ99" s="36"/>
      <c r="AK99" s="55"/>
      <c r="AL99" s="74" t="s">
        <v>204</v>
      </c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38">
        <f t="shared" si="29"/>
        <v>1405200</v>
      </c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>
        <f t="shared" si="30"/>
        <v>1405200</v>
      </c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9" t="s">
        <v>45</v>
      </c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</row>
    <row r="100" spans="1:107" ht="22.5" customHeight="1">
      <c r="A100" s="73" t="s">
        <v>205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6" t="s">
        <v>32</v>
      </c>
      <c r="AG100" s="36"/>
      <c r="AH100" s="36"/>
      <c r="AI100" s="36"/>
      <c r="AJ100" s="36"/>
      <c r="AK100" s="55"/>
      <c r="AL100" s="37" t="s">
        <v>206</v>
      </c>
      <c r="AM100" s="37"/>
      <c r="AN100" s="37"/>
      <c r="AO100" s="37"/>
      <c r="AP100" s="37"/>
      <c r="AQ100" s="37"/>
      <c r="AR100" s="37"/>
      <c r="AS100" s="37"/>
      <c r="AT100" s="37"/>
      <c r="AU100" s="37"/>
      <c r="AV100" s="37"/>
      <c r="AW100" s="37"/>
      <c r="AX100" s="37"/>
      <c r="AY100" s="37"/>
      <c r="AZ100" s="37"/>
      <c r="BA100" s="37"/>
      <c r="BB100" s="38">
        <v>1405200</v>
      </c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>
        <v>1405200</v>
      </c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9" t="s">
        <v>45</v>
      </c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</row>
    <row r="101" spans="1:107" ht="23.25" customHeight="1">
      <c r="A101" s="68" t="s">
        <v>207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48" t="s">
        <v>32</v>
      </c>
      <c r="AG101" s="48"/>
      <c r="AH101" s="48"/>
      <c r="AI101" s="48"/>
      <c r="AJ101" s="48"/>
      <c r="AK101" s="49"/>
      <c r="AL101" s="49" t="s">
        <v>208</v>
      </c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50">
        <f>BB102+BB104</f>
        <v>173500</v>
      </c>
      <c r="BC101" s="50"/>
      <c r="BD101" s="50"/>
      <c r="BE101" s="50"/>
      <c r="BF101" s="50"/>
      <c r="BG101" s="50"/>
      <c r="BH101" s="50"/>
      <c r="BI101" s="50"/>
      <c r="BJ101" s="50"/>
      <c r="BK101" s="50"/>
      <c r="BL101" s="50"/>
      <c r="BM101" s="50"/>
      <c r="BN101" s="50"/>
      <c r="BO101" s="50"/>
      <c r="BP101" s="50"/>
      <c r="BQ101" s="50"/>
      <c r="BR101" s="50"/>
      <c r="BS101" s="50"/>
      <c r="BT101" s="50"/>
      <c r="BU101" s="50"/>
      <c r="BV101" s="50"/>
      <c r="BW101" s="50"/>
      <c r="BX101" s="50">
        <f>BX102+BX104</f>
        <v>120387.5</v>
      </c>
      <c r="BY101" s="50"/>
      <c r="BZ101" s="50"/>
      <c r="CA101" s="50"/>
      <c r="CB101" s="50"/>
      <c r="CC101" s="50"/>
      <c r="CD101" s="50"/>
      <c r="CE101" s="50"/>
      <c r="CF101" s="50"/>
      <c r="CG101" s="50"/>
      <c r="CH101" s="50"/>
      <c r="CI101" s="50"/>
      <c r="CJ101" s="50"/>
      <c r="CK101" s="50"/>
      <c r="CL101" s="50"/>
      <c r="CM101" s="50"/>
      <c r="CN101" s="51">
        <f>BB101-BX101</f>
        <v>53112.5</v>
      </c>
      <c r="CO101" s="51"/>
      <c r="CP101" s="51"/>
      <c r="CQ101" s="51"/>
      <c r="CR101" s="51"/>
      <c r="CS101" s="51"/>
      <c r="CT101" s="51"/>
      <c r="CU101" s="51"/>
      <c r="CV101" s="51"/>
      <c r="CW101" s="51"/>
      <c r="CX101" s="51"/>
      <c r="CY101" s="51"/>
      <c r="CZ101" s="51"/>
      <c r="DA101" s="51"/>
      <c r="DB101" s="51"/>
      <c r="DC101" s="51"/>
    </row>
    <row r="102" spans="1:107" ht="23.25" customHeight="1">
      <c r="A102" s="73" t="s">
        <v>209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6" t="s">
        <v>32</v>
      </c>
      <c r="AG102" s="36"/>
      <c r="AH102" s="36"/>
      <c r="AI102" s="36"/>
      <c r="AJ102" s="36"/>
      <c r="AK102" s="37"/>
      <c r="AL102" s="74" t="s">
        <v>210</v>
      </c>
      <c r="AM102" s="74"/>
      <c r="AN102" s="74"/>
      <c r="AO102" s="74"/>
      <c r="AP102" s="74"/>
      <c r="AQ102" s="74"/>
      <c r="AR102" s="74"/>
      <c r="AS102" s="74"/>
      <c r="AT102" s="74"/>
      <c r="AU102" s="74"/>
      <c r="AV102" s="74"/>
      <c r="AW102" s="74"/>
      <c r="AX102" s="74"/>
      <c r="AY102" s="74"/>
      <c r="AZ102" s="74"/>
      <c r="BA102" s="74"/>
      <c r="BB102" s="38">
        <v>200</v>
      </c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>
        <f>BX103</f>
        <v>200</v>
      </c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9" t="s">
        <v>45</v>
      </c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</row>
    <row r="103" spans="1:107" ht="27" customHeight="1">
      <c r="A103" s="73" t="s">
        <v>211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6" t="s">
        <v>32</v>
      </c>
      <c r="AG103" s="36"/>
      <c r="AH103" s="36"/>
      <c r="AI103" s="36"/>
      <c r="AJ103" s="36"/>
      <c r="AK103" s="37"/>
      <c r="AL103" s="74" t="s">
        <v>212</v>
      </c>
      <c r="AM103" s="74"/>
      <c r="AN103" s="74"/>
      <c r="AO103" s="74"/>
      <c r="AP103" s="74"/>
      <c r="AQ103" s="74"/>
      <c r="AR103" s="74"/>
      <c r="AS103" s="74"/>
      <c r="AT103" s="74"/>
      <c r="AU103" s="74"/>
      <c r="AV103" s="74"/>
      <c r="AW103" s="74"/>
      <c r="AX103" s="74"/>
      <c r="AY103" s="74"/>
      <c r="AZ103" s="74"/>
      <c r="BA103" s="74"/>
      <c r="BB103" s="38">
        <v>200</v>
      </c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>
        <v>200</v>
      </c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9" t="s">
        <v>45</v>
      </c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</row>
    <row r="104" spans="1:107" s="125" customFormat="1" ht="35.25" customHeight="1">
      <c r="A104" s="59" t="s">
        <v>213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60" t="s">
        <v>32</v>
      </c>
      <c r="AG104" s="60"/>
      <c r="AH104" s="60"/>
      <c r="AI104" s="60"/>
      <c r="AJ104" s="60"/>
      <c r="AK104" s="55"/>
      <c r="AL104" s="55" t="s">
        <v>214</v>
      </c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61">
        <f>BB105</f>
        <v>173300</v>
      </c>
      <c r="BC104" s="61"/>
      <c r="BD104" s="61"/>
      <c r="BE104" s="61"/>
      <c r="BF104" s="61"/>
      <c r="BG104" s="61"/>
      <c r="BH104" s="61"/>
      <c r="BI104" s="61"/>
      <c r="BJ104" s="61"/>
      <c r="BK104" s="61"/>
      <c r="BL104" s="61"/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>
        <f>BX105</f>
        <v>120187.5</v>
      </c>
      <c r="BY104" s="61"/>
      <c r="BZ104" s="61"/>
      <c r="CA104" s="61"/>
      <c r="CB104" s="61"/>
      <c r="CC104" s="61"/>
      <c r="CD104" s="61"/>
      <c r="CE104" s="61"/>
      <c r="CF104" s="61"/>
      <c r="CG104" s="61"/>
      <c r="CH104" s="61"/>
      <c r="CI104" s="61"/>
      <c r="CJ104" s="61"/>
      <c r="CK104" s="61"/>
      <c r="CL104" s="61"/>
      <c r="CM104" s="61"/>
      <c r="CN104" s="62">
        <f aca="true" t="shared" si="31" ref="CN104:CN105">BB104-BX104</f>
        <v>53112.5</v>
      </c>
      <c r="CO104" s="62"/>
      <c r="CP104" s="62"/>
      <c r="CQ104" s="62"/>
      <c r="CR104" s="62"/>
      <c r="CS104" s="62"/>
      <c r="CT104" s="62"/>
      <c r="CU104" s="62"/>
      <c r="CV104" s="62"/>
      <c r="CW104" s="62"/>
      <c r="CX104" s="62"/>
      <c r="CY104" s="62"/>
      <c r="CZ104" s="62"/>
      <c r="DA104" s="62"/>
      <c r="DB104" s="62"/>
      <c r="DC104" s="62"/>
    </row>
    <row r="105" spans="1:107" ht="35.25" customHeight="1">
      <c r="A105" s="54" t="s">
        <v>215</v>
      </c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36" t="s">
        <v>32</v>
      </c>
      <c r="AG105" s="36"/>
      <c r="AH105" s="36"/>
      <c r="AI105" s="36"/>
      <c r="AJ105" s="36"/>
      <c r="AK105" s="36"/>
      <c r="AL105" s="37" t="s">
        <v>216</v>
      </c>
      <c r="AM105" s="37"/>
      <c r="AN105" s="37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37"/>
      <c r="AZ105" s="37"/>
      <c r="BA105" s="37"/>
      <c r="BB105" s="38">
        <v>173300</v>
      </c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>
        <v>120187.5</v>
      </c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9">
        <f t="shared" si="31"/>
        <v>53112.5</v>
      </c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</row>
    <row r="106" spans="1:107" s="98" customFormat="1" ht="16.5" customHeight="1">
      <c r="A106" s="68" t="s">
        <v>217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  <c r="V106" s="68"/>
      <c r="W106" s="68"/>
      <c r="X106" s="68"/>
      <c r="Y106" s="68"/>
      <c r="Z106" s="68"/>
      <c r="AA106" s="68"/>
      <c r="AB106" s="68"/>
      <c r="AC106" s="68"/>
      <c r="AD106" s="68"/>
      <c r="AE106" s="68"/>
      <c r="AF106" s="83" t="s">
        <v>32</v>
      </c>
      <c r="AG106" s="83"/>
      <c r="AH106" s="83"/>
      <c r="AI106" s="83"/>
      <c r="AJ106" s="83"/>
      <c r="AK106" s="84"/>
      <c r="AL106" s="49" t="s">
        <v>218</v>
      </c>
      <c r="AM106" s="49"/>
      <c r="AN106" s="49"/>
      <c r="AO106" s="49"/>
      <c r="AP106" s="49"/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50">
        <f aca="true" t="shared" si="32" ref="BB106:BB107">BB107</f>
        <v>574700</v>
      </c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>
        <f aca="true" t="shared" si="33" ref="BX106:BX107">BX107</f>
        <v>574700</v>
      </c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1" t="s">
        <v>45</v>
      </c>
      <c r="CO106" s="51"/>
      <c r="CP106" s="51"/>
      <c r="CQ106" s="51"/>
      <c r="CR106" s="51"/>
      <c r="CS106" s="51"/>
      <c r="CT106" s="51"/>
      <c r="CU106" s="51"/>
      <c r="CV106" s="51"/>
      <c r="CW106" s="51"/>
      <c r="CX106" s="51"/>
      <c r="CY106" s="51"/>
      <c r="CZ106" s="51"/>
      <c r="DA106" s="51"/>
      <c r="DB106" s="51"/>
      <c r="DC106" s="51"/>
    </row>
    <row r="107" spans="1:107" s="34" customFormat="1" ht="15" customHeight="1">
      <c r="A107" s="126" t="s">
        <v>219</v>
      </c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  <c r="Q107" s="126"/>
      <c r="R107" s="126"/>
      <c r="S107" s="126"/>
      <c r="T107" s="126"/>
      <c r="U107" s="126"/>
      <c r="V107" s="126"/>
      <c r="W107" s="126"/>
      <c r="X107" s="126"/>
      <c r="Y107" s="126"/>
      <c r="Z107" s="126"/>
      <c r="AA107" s="126"/>
      <c r="AB107" s="126"/>
      <c r="AC107" s="126"/>
      <c r="AD107" s="126"/>
      <c r="AE107" s="126"/>
      <c r="AF107" s="36" t="s">
        <v>32</v>
      </c>
      <c r="AG107" s="36"/>
      <c r="AH107" s="36"/>
      <c r="AI107" s="36"/>
      <c r="AJ107" s="36"/>
      <c r="AK107" s="37"/>
      <c r="AL107" s="74" t="s">
        <v>220</v>
      </c>
      <c r="AM107" s="74"/>
      <c r="AN107" s="74"/>
      <c r="AO107" s="74"/>
      <c r="AP107" s="74"/>
      <c r="AQ107" s="74"/>
      <c r="AR107" s="74"/>
      <c r="AS107" s="74"/>
      <c r="AT107" s="74"/>
      <c r="AU107" s="74"/>
      <c r="AV107" s="74"/>
      <c r="AW107" s="74"/>
      <c r="AX107" s="74"/>
      <c r="AY107" s="74"/>
      <c r="AZ107" s="74"/>
      <c r="BA107" s="74"/>
      <c r="BB107" s="127">
        <f t="shared" si="32"/>
        <v>574700</v>
      </c>
      <c r="BC107" s="127"/>
      <c r="BD107" s="127"/>
      <c r="BE107" s="127"/>
      <c r="BF107" s="127"/>
      <c r="BG107" s="127"/>
      <c r="BH107" s="127"/>
      <c r="BI107" s="127"/>
      <c r="BJ107" s="127"/>
      <c r="BK107" s="127"/>
      <c r="BL107" s="127"/>
      <c r="BM107" s="127"/>
      <c r="BN107" s="127"/>
      <c r="BO107" s="127"/>
      <c r="BP107" s="127"/>
      <c r="BQ107" s="127"/>
      <c r="BR107" s="127"/>
      <c r="BS107" s="127"/>
      <c r="BT107" s="127"/>
      <c r="BU107" s="127"/>
      <c r="BV107" s="127"/>
      <c r="BW107" s="127"/>
      <c r="BX107" s="38">
        <f t="shared" si="33"/>
        <v>574700</v>
      </c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9" t="s">
        <v>45</v>
      </c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</row>
    <row r="108" spans="1:107" s="34" customFormat="1" ht="24.75" customHeight="1">
      <c r="A108" s="126" t="s">
        <v>221</v>
      </c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  <c r="Q108" s="126"/>
      <c r="R108" s="126"/>
      <c r="S108" s="126"/>
      <c r="T108" s="126"/>
      <c r="U108" s="126"/>
      <c r="V108" s="126"/>
      <c r="W108" s="126"/>
      <c r="X108" s="126"/>
      <c r="Y108" s="126"/>
      <c r="Z108" s="126"/>
      <c r="AA108" s="126"/>
      <c r="AB108" s="126"/>
      <c r="AC108" s="126"/>
      <c r="AD108" s="126"/>
      <c r="AE108" s="126"/>
      <c r="AF108" s="36" t="s">
        <v>32</v>
      </c>
      <c r="AG108" s="36"/>
      <c r="AH108" s="36"/>
      <c r="AI108" s="36"/>
      <c r="AJ108" s="36"/>
      <c r="AK108" s="37"/>
      <c r="AL108" s="74" t="s">
        <v>222</v>
      </c>
      <c r="AM108" s="74"/>
      <c r="AN108" s="74"/>
      <c r="AO108" s="74"/>
      <c r="AP108" s="74"/>
      <c r="AQ108" s="74"/>
      <c r="AR108" s="74"/>
      <c r="AS108" s="74"/>
      <c r="AT108" s="74"/>
      <c r="AU108" s="74"/>
      <c r="AV108" s="74"/>
      <c r="AW108" s="74"/>
      <c r="AX108" s="74"/>
      <c r="AY108" s="74"/>
      <c r="AZ108" s="74"/>
      <c r="BA108" s="74"/>
      <c r="BB108" s="127">
        <v>574700</v>
      </c>
      <c r="BC108" s="127"/>
      <c r="BD108" s="127"/>
      <c r="BE108" s="127"/>
      <c r="BF108" s="127"/>
      <c r="BG108" s="127"/>
      <c r="BH108" s="127"/>
      <c r="BI108" s="127"/>
      <c r="BJ108" s="127"/>
      <c r="BK108" s="127"/>
      <c r="BL108" s="127"/>
      <c r="BM108" s="127"/>
      <c r="BN108" s="127"/>
      <c r="BO108" s="127"/>
      <c r="BP108" s="127"/>
      <c r="BQ108" s="127"/>
      <c r="BR108" s="127"/>
      <c r="BS108" s="127"/>
      <c r="BT108" s="127"/>
      <c r="BU108" s="127"/>
      <c r="BV108" s="127"/>
      <c r="BW108" s="128"/>
      <c r="BX108" s="38">
        <v>574700</v>
      </c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9" t="s">
        <v>45</v>
      </c>
      <c r="CO108" s="39"/>
      <c r="CP108" s="39"/>
      <c r="CQ108" s="39"/>
      <c r="CR108" s="39"/>
      <c r="CS108" s="39"/>
      <c r="CT108" s="39"/>
      <c r="CU108" s="39"/>
      <c r="CV108" s="39"/>
      <c r="CW108" s="39"/>
      <c r="CX108" s="39"/>
      <c r="CY108" s="39"/>
      <c r="CZ108" s="39"/>
      <c r="DA108" s="39"/>
      <c r="DB108" s="39"/>
      <c r="DC108" s="39"/>
    </row>
    <row r="109" spans="1:107" s="34" customFormat="1" ht="14.25" customHeight="1">
      <c r="A109" s="129"/>
      <c r="B109" s="129"/>
      <c r="C109" s="129"/>
      <c r="D109" s="129"/>
      <c r="E109" s="129"/>
      <c r="F109" s="129"/>
      <c r="G109" s="129"/>
      <c r="H109" s="129"/>
      <c r="I109" s="129"/>
      <c r="J109" s="129"/>
      <c r="K109" s="129"/>
      <c r="L109" s="129"/>
      <c r="M109" s="129"/>
      <c r="N109" s="129"/>
      <c r="O109" s="129"/>
      <c r="P109" s="129"/>
      <c r="Q109" s="129"/>
      <c r="R109" s="129"/>
      <c r="S109" s="129"/>
      <c r="T109" s="129"/>
      <c r="U109" s="129"/>
      <c r="V109" s="129"/>
      <c r="W109" s="129"/>
      <c r="X109" s="129"/>
      <c r="Y109" s="129"/>
      <c r="Z109" s="129"/>
      <c r="AA109" s="129"/>
      <c r="AB109" s="129"/>
      <c r="AC109" s="129"/>
      <c r="AD109" s="129"/>
      <c r="AE109" s="129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1"/>
      <c r="BC109" s="131"/>
      <c r="BD109" s="131"/>
      <c r="BE109" s="131"/>
      <c r="BF109" s="131"/>
      <c r="BG109" s="131"/>
      <c r="BH109" s="131"/>
      <c r="BI109" s="131"/>
      <c r="BJ109" s="131"/>
      <c r="BK109" s="131"/>
      <c r="BL109" s="131"/>
      <c r="BM109" s="131"/>
      <c r="BN109" s="131"/>
      <c r="BO109" s="131"/>
      <c r="BP109" s="131"/>
      <c r="BQ109" s="131"/>
      <c r="BR109" s="131"/>
      <c r="BS109" s="132"/>
      <c r="BT109" s="132"/>
      <c r="BU109" s="132"/>
      <c r="BV109" s="132"/>
      <c r="BW109" s="132"/>
      <c r="BX109" s="133"/>
      <c r="BY109" s="133"/>
      <c r="BZ109" s="133"/>
      <c r="CA109" s="133"/>
      <c r="CB109" s="133"/>
      <c r="CC109" s="133"/>
      <c r="CD109" s="133"/>
      <c r="CE109" s="133"/>
      <c r="CF109" s="133"/>
      <c r="CG109" s="133"/>
      <c r="CH109" s="133"/>
      <c r="CI109" s="133"/>
      <c r="CJ109" s="133"/>
      <c r="CK109" s="133"/>
      <c r="CL109" s="133"/>
      <c r="CM109" s="133"/>
      <c r="CN109" s="133"/>
      <c r="CO109" s="133"/>
      <c r="CP109" s="133"/>
      <c r="CQ109" s="133"/>
      <c r="CR109" s="133"/>
      <c r="CS109" s="133"/>
      <c r="CT109" s="133"/>
      <c r="CU109" s="133"/>
      <c r="CV109" s="133"/>
      <c r="CW109" s="133"/>
      <c r="CX109" s="133"/>
      <c r="CY109" s="133"/>
      <c r="CZ109" s="133"/>
      <c r="DA109" s="133"/>
      <c r="DB109" s="133"/>
      <c r="DC109" s="133"/>
    </row>
    <row r="110" spans="1:107" s="34" customFormat="1" ht="14.25" customHeight="1">
      <c r="A110" s="129"/>
      <c r="B110" s="129"/>
      <c r="C110" s="129"/>
      <c r="D110" s="129"/>
      <c r="E110" s="129"/>
      <c r="F110" s="129"/>
      <c r="G110" s="129"/>
      <c r="H110" s="129"/>
      <c r="I110" s="129"/>
      <c r="J110" s="129"/>
      <c r="K110" s="129"/>
      <c r="L110" s="129"/>
      <c r="M110" s="129"/>
      <c r="N110" s="129"/>
      <c r="O110" s="129"/>
      <c r="P110" s="129"/>
      <c r="Q110" s="129"/>
      <c r="R110" s="129"/>
      <c r="S110" s="129"/>
      <c r="T110" s="129"/>
      <c r="U110" s="129"/>
      <c r="V110" s="129"/>
      <c r="W110" s="129"/>
      <c r="X110" s="129"/>
      <c r="Y110" s="129"/>
      <c r="Z110" s="129"/>
      <c r="AA110" s="129"/>
      <c r="AB110" s="129"/>
      <c r="AC110" s="129"/>
      <c r="AD110" s="129"/>
      <c r="AE110" s="129"/>
      <c r="AF110" s="130"/>
      <c r="AG110" s="130"/>
      <c r="AH110" s="130"/>
      <c r="AI110" s="130"/>
      <c r="AJ110" s="130"/>
      <c r="AK110" s="130"/>
      <c r="AL110" s="130"/>
      <c r="AM110" s="130"/>
      <c r="AN110" s="130"/>
      <c r="AO110" s="130"/>
      <c r="AP110" s="130"/>
      <c r="AQ110" s="130"/>
      <c r="AR110" s="130"/>
      <c r="AS110" s="130"/>
      <c r="AT110" s="130"/>
      <c r="AU110" s="130"/>
      <c r="AV110" s="130"/>
      <c r="AW110" s="130"/>
      <c r="AX110" s="130"/>
      <c r="AY110" s="130"/>
      <c r="AZ110" s="130"/>
      <c r="BA110" s="130"/>
      <c r="BB110" s="132"/>
      <c r="BC110" s="132"/>
      <c r="BD110" s="132"/>
      <c r="BE110" s="132"/>
      <c r="BF110" s="132"/>
      <c r="BG110" s="132"/>
      <c r="BH110" s="132"/>
      <c r="BI110" s="132"/>
      <c r="BJ110" s="132"/>
      <c r="BK110" s="132"/>
      <c r="BL110" s="132"/>
      <c r="BM110" s="132"/>
      <c r="BN110" s="132"/>
      <c r="BO110" s="132"/>
      <c r="BP110" s="132"/>
      <c r="BQ110" s="132"/>
      <c r="BR110" s="132"/>
      <c r="BS110" s="132"/>
      <c r="BT110" s="132"/>
      <c r="BU110" s="132"/>
      <c r="BV110" s="132"/>
      <c r="BW110" s="132"/>
      <c r="BX110" s="133"/>
      <c r="BY110" s="133"/>
      <c r="BZ110" s="133"/>
      <c r="CA110" s="133"/>
      <c r="CB110" s="133"/>
      <c r="CC110" s="133"/>
      <c r="CD110" s="133"/>
      <c r="CE110" s="133"/>
      <c r="CF110" s="133"/>
      <c r="CG110" s="133"/>
      <c r="CH110" s="133"/>
      <c r="CI110" s="133"/>
      <c r="CJ110" s="133"/>
      <c r="CK110" s="133"/>
      <c r="CL110" s="133"/>
      <c r="CM110" s="133"/>
      <c r="CN110" s="133"/>
      <c r="CO110" s="133"/>
      <c r="CP110" s="133"/>
      <c r="CQ110" s="133"/>
      <c r="CR110" s="133"/>
      <c r="CS110" s="133"/>
      <c r="CT110" s="133"/>
      <c r="CU110" s="133"/>
      <c r="CV110" s="133"/>
      <c r="CW110" s="133"/>
      <c r="CX110" s="133"/>
      <c r="CY110" s="133"/>
      <c r="CZ110" s="133"/>
      <c r="DA110" s="133"/>
      <c r="DB110" s="133"/>
      <c r="DC110" s="133"/>
    </row>
    <row r="111" spans="1:107" s="34" customFormat="1" ht="14.25" customHeight="1">
      <c r="A111" s="129"/>
      <c r="B111" s="129"/>
      <c r="C111" s="129"/>
      <c r="D111" s="129"/>
      <c r="E111" s="129"/>
      <c r="F111" s="129"/>
      <c r="G111" s="129"/>
      <c r="H111" s="129"/>
      <c r="I111" s="129"/>
      <c r="J111" s="129"/>
      <c r="K111" s="129"/>
      <c r="L111" s="129"/>
      <c r="M111" s="129"/>
      <c r="N111" s="129"/>
      <c r="O111" s="129"/>
      <c r="P111" s="129"/>
      <c r="Q111" s="129"/>
      <c r="R111" s="129"/>
      <c r="S111" s="129"/>
      <c r="T111" s="129"/>
      <c r="U111" s="129"/>
      <c r="V111" s="129"/>
      <c r="W111" s="129"/>
      <c r="X111" s="129"/>
      <c r="Y111" s="129"/>
      <c r="Z111" s="129"/>
      <c r="AA111" s="129"/>
      <c r="AB111" s="129"/>
      <c r="AC111" s="129"/>
      <c r="AD111" s="129"/>
      <c r="AE111" s="129"/>
      <c r="AF111" s="130"/>
      <c r="AG111" s="130"/>
      <c r="AH111" s="130"/>
      <c r="AI111" s="130"/>
      <c r="AJ111" s="130"/>
      <c r="AK111" s="130"/>
      <c r="AL111" s="130"/>
      <c r="AM111" s="130"/>
      <c r="AN111" s="130"/>
      <c r="AO111" s="130"/>
      <c r="AP111" s="130"/>
      <c r="AQ111" s="130"/>
      <c r="AR111" s="130"/>
      <c r="AS111" s="130"/>
      <c r="AT111" s="130"/>
      <c r="AU111" s="130"/>
      <c r="AV111" s="130"/>
      <c r="AW111" s="130"/>
      <c r="AX111" s="130"/>
      <c r="AY111" s="130"/>
      <c r="AZ111" s="130"/>
      <c r="BA111" s="130"/>
      <c r="BB111" s="132"/>
      <c r="BC111" s="132"/>
      <c r="BD111" s="132"/>
      <c r="BE111" s="132"/>
      <c r="BF111" s="132"/>
      <c r="BG111" s="132"/>
      <c r="BH111" s="132"/>
      <c r="BI111" s="132"/>
      <c r="BJ111" s="132"/>
      <c r="BK111" s="132"/>
      <c r="BL111" s="132"/>
      <c r="BM111" s="132"/>
      <c r="BN111" s="132"/>
      <c r="BO111" s="132"/>
      <c r="BP111" s="132"/>
      <c r="BQ111" s="132"/>
      <c r="BR111" s="132"/>
      <c r="BS111" s="132"/>
      <c r="BT111" s="132"/>
      <c r="BU111" s="132"/>
      <c r="BV111" s="132"/>
      <c r="BW111" s="132"/>
      <c r="BX111" s="133"/>
      <c r="BY111" s="133"/>
      <c r="BZ111" s="133"/>
      <c r="CA111" s="133"/>
      <c r="CB111" s="133"/>
      <c r="CC111" s="133"/>
      <c r="CD111" s="133"/>
      <c r="CE111" s="133"/>
      <c r="CF111" s="133"/>
      <c r="CG111" s="133"/>
      <c r="CH111" s="133"/>
      <c r="CI111" s="133"/>
      <c r="CJ111" s="133"/>
      <c r="CK111" s="133"/>
      <c r="CL111" s="133"/>
      <c r="CM111" s="133"/>
      <c r="CN111" s="133"/>
      <c r="CO111" s="133"/>
      <c r="CP111" s="133"/>
      <c r="CQ111" s="133"/>
      <c r="CR111" s="133"/>
      <c r="CS111" s="133"/>
      <c r="CT111" s="133"/>
      <c r="CU111" s="133"/>
      <c r="CV111" s="133"/>
      <c r="CW111" s="133"/>
      <c r="CX111" s="133"/>
      <c r="CY111" s="133"/>
      <c r="CZ111" s="133"/>
      <c r="DA111" s="133"/>
      <c r="DB111" s="133"/>
      <c r="DC111" s="133"/>
    </row>
    <row r="112" ht="24" customHeight="1"/>
  </sheetData>
  <sheetProtection selectLockedCells="1" selectUnlockedCells="1"/>
  <mergeCells count="606">
    <mergeCell ref="V2:CM2"/>
    <mergeCell ref="CO2:DF2"/>
    <mergeCell ref="CO3:DF3"/>
    <mergeCell ref="AS4:BP4"/>
    <mergeCell ref="BQ4:CB4"/>
    <mergeCell ref="CO4:DF4"/>
    <mergeCell ref="CO5:DC5"/>
    <mergeCell ref="A6:R6"/>
    <mergeCell ref="S6:CB6"/>
    <mergeCell ref="CC6:CH6"/>
    <mergeCell ref="CO6:DC6"/>
    <mergeCell ref="AE7:CB7"/>
    <mergeCell ref="CD7:CH7"/>
    <mergeCell ref="CO7:DF7"/>
    <mergeCell ref="CO8:DF8"/>
    <mergeCell ref="CO9:DF9"/>
    <mergeCell ref="A10:DF10"/>
    <mergeCell ref="A11:AE11"/>
    <mergeCell ref="AF11:AK11"/>
    <mergeCell ref="AL11:BA11"/>
    <mergeCell ref="BB11:BW11"/>
    <mergeCell ref="BX11:CM11"/>
    <mergeCell ref="CN11:DC11"/>
    <mergeCell ref="A12:AE12"/>
    <mergeCell ref="AF12:AK12"/>
    <mergeCell ref="AL12:BA12"/>
    <mergeCell ref="BB12:BW12"/>
    <mergeCell ref="BX12:CM12"/>
    <mergeCell ref="CN12:DC12"/>
    <mergeCell ref="A13:AE13"/>
    <mergeCell ref="AF13:AK13"/>
    <mergeCell ref="AL13:BA13"/>
    <mergeCell ref="BB13:BW13"/>
    <mergeCell ref="BX13:CM13"/>
    <mergeCell ref="CN13:DC13"/>
    <mergeCell ref="B14:AE14"/>
    <mergeCell ref="AF14:AK14"/>
    <mergeCell ref="AL14:BA14"/>
    <mergeCell ref="BB14:BW14"/>
    <mergeCell ref="BX14:CM14"/>
    <mergeCell ref="CN14:DC14"/>
    <mergeCell ref="A15:AE15"/>
    <mergeCell ref="AF15:AK15"/>
    <mergeCell ref="AL15:BA15"/>
    <mergeCell ref="BB15:BW15"/>
    <mergeCell ref="BX15:CM15"/>
    <mergeCell ref="CN15:DC15"/>
    <mergeCell ref="A16:AE16"/>
    <mergeCell ref="AF16:AK16"/>
    <mergeCell ref="AL16:BA16"/>
    <mergeCell ref="BB16:BW16"/>
    <mergeCell ref="BX16:CM16"/>
    <mergeCell ref="CN16:DC16"/>
    <mergeCell ref="A17:AE17"/>
    <mergeCell ref="AF17:AK17"/>
    <mergeCell ref="AL17:BA17"/>
    <mergeCell ref="BB17:BW17"/>
    <mergeCell ref="BX17:CM17"/>
    <mergeCell ref="CN17:DC17"/>
    <mergeCell ref="A18:AE18"/>
    <mergeCell ref="AF18:AJ18"/>
    <mergeCell ref="AL18:BA18"/>
    <mergeCell ref="BB18:BW18"/>
    <mergeCell ref="BX18:CM18"/>
    <mergeCell ref="CN18:DC18"/>
    <mergeCell ref="A19:AE19"/>
    <mergeCell ref="AF19:AJ19"/>
    <mergeCell ref="AL19:BA19"/>
    <mergeCell ref="BB19:BW19"/>
    <mergeCell ref="BX19:CM19"/>
    <mergeCell ref="CN19:DC19"/>
    <mergeCell ref="A20:AE20"/>
    <mergeCell ref="AF20:AJ20"/>
    <mergeCell ref="AL20:BA20"/>
    <mergeCell ref="BB20:BW20"/>
    <mergeCell ref="BX20:CM20"/>
    <mergeCell ref="CN20:DC20"/>
    <mergeCell ref="A21:AE21"/>
    <mergeCell ref="AF21:AJ21"/>
    <mergeCell ref="AL21:BA21"/>
    <mergeCell ref="BB21:BW21"/>
    <mergeCell ref="BX21:CM21"/>
    <mergeCell ref="CN21:DC21"/>
    <mergeCell ref="A22:AE22"/>
    <mergeCell ref="AF22:AJ22"/>
    <mergeCell ref="AL22:BA22"/>
    <mergeCell ref="BB22:BR22"/>
    <mergeCell ref="BX22:CH22"/>
    <mergeCell ref="CN22:DC22"/>
    <mergeCell ref="A23:AE23"/>
    <mergeCell ref="AF23:AK23"/>
    <mergeCell ref="AL23:BA23"/>
    <mergeCell ref="BB23:BW23"/>
    <mergeCell ref="BX23:CM23"/>
    <mergeCell ref="CN23:DC23"/>
    <mergeCell ref="A24:AE24"/>
    <mergeCell ref="AF24:AK24"/>
    <mergeCell ref="AL24:BA24"/>
    <mergeCell ref="BB24:BW24"/>
    <mergeCell ref="BX24:CM24"/>
    <mergeCell ref="CN24:DC24"/>
    <mergeCell ref="A25:AE25"/>
    <mergeCell ref="AF25:AJ25"/>
    <mergeCell ref="AL25:BA25"/>
    <mergeCell ref="BB25:BW25"/>
    <mergeCell ref="BX25:CM25"/>
    <mergeCell ref="CN25:DC25"/>
    <mergeCell ref="A26:AE26"/>
    <mergeCell ref="AF26:AJ26"/>
    <mergeCell ref="AL26:BA26"/>
    <mergeCell ref="BB26:BW26"/>
    <mergeCell ref="BX26:CM26"/>
    <mergeCell ref="CN26:DC26"/>
    <mergeCell ref="A27:AE27"/>
    <mergeCell ref="AF27:AJ27"/>
    <mergeCell ref="AL27:BA27"/>
    <mergeCell ref="BB27:BW27"/>
    <mergeCell ref="BX27:CM27"/>
    <mergeCell ref="CN27:DC27"/>
    <mergeCell ref="A28:AE28"/>
    <mergeCell ref="AF28:AJ28"/>
    <mergeCell ref="AL28:BA28"/>
    <mergeCell ref="BB28:BW28"/>
    <mergeCell ref="BX28:CM28"/>
    <mergeCell ref="CN28:DC28"/>
    <mergeCell ref="A29:AE29"/>
    <mergeCell ref="AF29:AJ29"/>
    <mergeCell ref="AL29:BA29"/>
    <mergeCell ref="BB29:BW29"/>
    <mergeCell ref="BX29:CM29"/>
    <mergeCell ref="CN29:DC29"/>
    <mergeCell ref="A30:AE30"/>
    <mergeCell ref="AF30:AK30"/>
    <mergeCell ref="AL30:BA30"/>
    <mergeCell ref="BB30:BW30"/>
    <mergeCell ref="BX30:CM30"/>
    <mergeCell ref="CN30:DC30"/>
    <mergeCell ref="A31:AE31"/>
    <mergeCell ref="AF31:AK31"/>
    <mergeCell ref="AL31:BA31"/>
    <mergeCell ref="BB31:BW31"/>
    <mergeCell ref="BX31:CM31"/>
    <mergeCell ref="CN31:DC31"/>
    <mergeCell ref="A32:AE32"/>
    <mergeCell ref="AF32:AJ32"/>
    <mergeCell ref="AL32:BA32"/>
    <mergeCell ref="BB32:BR32"/>
    <mergeCell ref="BX32:CM32"/>
    <mergeCell ref="CN32:DC32"/>
    <mergeCell ref="A33:AE33"/>
    <mergeCell ref="AF33:AJ33"/>
    <mergeCell ref="AL33:BA33"/>
    <mergeCell ref="BB33:BW33"/>
    <mergeCell ref="BX33:CM33"/>
    <mergeCell ref="CN33:DC33"/>
    <mergeCell ref="A34:AE34"/>
    <mergeCell ref="AF34:AJ34"/>
    <mergeCell ref="AL34:BA34"/>
    <mergeCell ref="BB34:BW34"/>
    <mergeCell ref="BX34:CM34"/>
    <mergeCell ref="CN34:DC34"/>
    <mergeCell ref="A35:AE35"/>
    <mergeCell ref="AF35:AJ35"/>
    <mergeCell ref="AL35:BA35"/>
    <mergeCell ref="BB35:BW35"/>
    <mergeCell ref="BX35:CM35"/>
    <mergeCell ref="CN35:DC35"/>
    <mergeCell ref="A36:AE36"/>
    <mergeCell ref="AF36:AJ36"/>
    <mergeCell ref="AL36:BA36"/>
    <mergeCell ref="BB36:BW36"/>
    <mergeCell ref="BX36:CM36"/>
    <mergeCell ref="CN36:DC36"/>
    <mergeCell ref="A37:AE37"/>
    <mergeCell ref="AF37:AJ37"/>
    <mergeCell ref="AL37:AY37"/>
    <mergeCell ref="BB37:BR37"/>
    <mergeCell ref="BX37:CM37"/>
    <mergeCell ref="CN37:DC37"/>
    <mergeCell ref="A38:AE38"/>
    <mergeCell ref="AF38:AJ38"/>
    <mergeCell ref="AL38:AY38"/>
    <mergeCell ref="BB38:BR38"/>
    <mergeCell ref="BX38:CM38"/>
    <mergeCell ref="CN38:DC38"/>
    <mergeCell ref="A39:AE39"/>
    <mergeCell ref="AF39:AJ39"/>
    <mergeCell ref="AL39:AY39"/>
    <mergeCell ref="BB39:BR39"/>
    <mergeCell ref="BX39:CM39"/>
    <mergeCell ref="CN39:DC39"/>
    <mergeCell ref="A40:AE40"/>
    <mergeCell ref="AF40:AJ40"/>
    <mergeCell ref="AL40:AY40"/>
    <mergeCell ref="BB40:BR40"/>
    <mergeCell ref="BX40:CM40"/>
    <mergeCell ref="CN40:DC40"/>
    <mergeCell ref="A41:AE41"/>
    <mergeCell ref="AF41:AJ41"/>
    <mergeCell ref="AL41:AY41"/>
    <mergeCell ref="BB41:BR41"/>
    <mergeCell ref="BX41:CM41"/>
    <mergeCell ref="CN41:DC41"/>
    <mergeCell ref="A42:AE42"/>
    <mergeCell ref="AF42:AK42"/>
    <mergeCell ref="AL42:BA42"/>
    <mergeCell ref="BB42:BW42"/>
    <mergeCell ref="BX42:CM42"/>
    <mergeCell ref="CN42:DC42"/>
    <mergeCell ref="A43:AE43"/>
    <mergeCell ref="AF43:AK43"/>
    <mergeCell ref="AL43:BA43"/>
    <mergeCell ref="BB43:BW43"/>
    <mergeCell ref="BX43:CM43"/>
    <mergeCell ref="CN43:DC43"/>
    <mergeCell ref="A44:AE44"/>
    <mergeCell ref="AF44:AK44"/>
    <mergeCell ref="AL44:BA44"/>
    <mergeCell ref="BB44:BW44"/>
    <mergeCell ref="BX44:CM44"/>
    <mergeCell ref="CN44:DC44"/>
    <mergeCell ref="A45:AE45"/>
    <mergeCell ref="AF45:AK45"/>
    <mergeCell ref="AL45:BA45"/>
    <mergeCell ref="BB45:BW45"/>
    <mergeCell ref="BX45:CM45"/>
    <mergeCell ref="CN45:DC45"/>
    <mergeCell ref="A46:AE46"/>
    <mergeCell ref="AF46:AJ46"/>
    <mergeCell ref="AL46:BA46"/>
    <mergeCell ref="BB46:BW46"/>
    <mergeCell ref="BX46:CM46"/>
    <mergeCell ref="CN46:DC46"/>
    <mergeCell ref="A47:AE47"/>
    <mergeCell ref="AF47:AJ47"/>
    <mergeCell ref="AL47:BA47"/>
    <mergeCell ref="BB47:BR47"/>
    <mergeCell ref="BX47:CM47"/>
    <mergeCell ref="CN47:DC47"/>
    <mergeCell ref="A48:AE48"/>
    <mergeCell ref="AF48:AJ48"/>
    <mergeCell ref="AL48:BA48"/>
    <mergeCell ref="BB48:BW48"/>
    <mergeCell ref="BX48:CM48"/>
    <mergeCell ref="CN48:DC48"/>
    <mergeCell ref="A49:AE49"/>
    <mergeCell ref="AF49:AK49"/>
    <mergeCell ref="AL49:BA49"/>
    <mergeCell ref="BB49:BW49"/>
    <mergeCell ref="BX49:CM49"/>
    <mergeCell ref="CN49:DC49"/>
    <mergeCell ref="A50:AE50"/>
    <mergeCell ref="AF50:AJ50"/>
    <mergeCell ref="AL50:BA50"/>
    <mergeCell ref="BB50:BW50"/>
    <mergeCell ref="BX50:CM50"/>
    <mergeCell ref="CN50:DC50"/>
    <mergeCell ref="A51:AE51"/>
    <mergeCell ref="AF51:AK51"/>
    <mergeCell ref="AL51:BA51"/>
    <mergeCell ref="BB51:BW51"/>
    <mergeCell ref="BX51:CM51"/>
    <mergeCell ref="CN51:DC51"/>
    <mergeCell ref="A52:AE52"/>
    <mergeCell ref="AF52:AK52"/>
    <mergeCell ref="AL52:BA52"/>
    <mergeCell ref="BB52:BW52"/>
    <mergeCell ref="BX52:CM52"/>
    <mergeCell ref="CN52:DC52"/>
    <mergeCell ref="A53:AE53"/>
    <mergeCell ref="AF53:AJ53"/>
    <mergeCell ref="AL53:BA53"/>
    <mergeCell ref="BB53:BW53"/>
    <mergeCell ref="BX53:CM53"/>
    <mergeCell ref="CN53:DC53"/>
    <mergeCell ref="A54:AE54"/>
    <mergeCell ref="AF54:AJ54"/>
    <mergeCell ref="AL54:BA54"/>
    <mergeCell ref="BB54:BW54"/>
    <mergeCell ref="BX54:CM54"/>
    <mergeCell ref="CN54:DC54"/>
    <mergeCell ref="A55:AE55"/>
    <mergeCell ref="AF55:AJ55"/>
    <mergeCell ref="AL55:BA55"/>
    <mergeCell ref="BB55:BW55"/>
    <mergeCell ref="BX55:CM55"/>
    <mergeCell ref="CN55:DC55"/>
    <mergeCell ref="A56:AE56"/>
    <mergeCell ref="AF56:AJ56"/>
    <mergeCell ref="AL56:BA56"/>
    <mergeCell ref="BB56:BW56"/>
    <mergeCell ref="BX56:CM56"/>
    <mergeCell ref="CN56:DC56"/>
    <mergeCell ref="A57:AE57"/>
    <mergeCell ref="AF57:AK57"/>
    <mergeCell ref="AL57:BA57"/>
    <mergeCell ref="BB57:BW57"/>
    <mergeCell ref="BX57:CM57"/>
    <mergeCell ref="CN57:DC57"/>
    <mergeCell ref="A58:AE58"/>
    <mergeCell ref="AF58:AK58"/>
    <mergeCell ref="AL58:BA58"/>
    <mergeCell ref="BB58:BW58"/>
    <mergeCell ref="BX58:CM58"/>
    <mergeCell ref="CN58:DC58"/>
    <mergeCell ref="A59:AE59"/>
    <mergeCell ref="AF59:AJ59"/>
    <mergeCell ref="AL59:BA59"/>
    <mergeCell ref="BB59:BW59"/>
    <mergeCell ref="BX59:CM59"/>
    <mergeCell ref="CN59:DC59"/>
    <mergeCell ref="A60:AE60"/>
    <mergeCell ref="AF60:AJ60"/>
    <mergeCell ref="AL60:BA60"/>
    <mergeCell ref="BB60:BR60"/>
    <mergeCell ref="BX60:CM60"/>
    <mergeCell ref="CN60:DC60"/>
    <mergeCell ref="A61:AE61"/>
    <mergeCell ref="AF61:AJ61"/>
    <mergeCell ref="AL61:BA61"/>
    <mergeCell ref="BB61:BW61"/>
    <mergeCell ref="BX61:CM61"/>
    <mergeCell ref="CN61:DC61"/>
    <mergeCell ref="A62:AE62"/>
    <mergeCell ref="AF62:AK62"/>
    <mergeCell ref="AL62:BA62"/>
    <mergeCell ref="BB62:BW62"/>
    <mergeCell ref="BX62:CM62"/>
    <mergeCell ref="CN62:DC62"/>
    <mergeCell ref="A63:AE63"/>
    <mergeCell ref="AF63:AJ63"/>
    <mergeCell ref="AL63:BA63"/>
    <mergeCell ref="BB63:BW63"/>
    <mergeCell ref="BX63:CM63"/>
    <mergeCell ref="CN63:DC63"/>
    <mergeCell ref="A64:AE64"/>
    <mergeCell ref="AF64:AK64"/>
    <mergeCell ref="AL64:BA64"/>
    <mergeCell ref="BB64:BW64"/>
    <mergeCell ref="BX64:CM64"/>
    <mergeCell ref="CN64:DC64"/>
    <mergeCell ref="A65:AE65"/>
    <mergeCell ref="AF65:AK65"/>
    <mergeCell ref="AL65:BA65"/>
    <mergeCell ref="BB65:BW65"/>
    <mergeCell ref="BX65:CM65"/>
    <mergeCell ref="CN65:DC65"/>
    <mergeCell ref="A66:AE66"/>
    <mergeCell ref="AF66:AJ66"/>
    <mergeCell ref="AL66:AY66"/>
    <mergeCell ref="BB66:BR66"/>
    <mergeCell ref="BX66:CM66"/>
    <mergeCell ref="CN66:DC66"/>
    <mergeCell ref="A67:AE67"/>
    <mergeCell ref="AF67:AJ67"/>
    <mergeCell ref="AL67:AY67"/>
    <mergeCell ref="BB67:BW67"/>
    <mergeCell ref="BX67:CM67"/>
    <mergeCell ref="CN67:DC67"/>
    <mergeCell ref="A68:AE68"/>
    <mergeCell ref="AF68:AJ68"/>
    <mergeCell ref="AL68:AY68"/>
    <mergeCell ref="BB68:BW68"/>
    <mergeCell ref="BX68:CM68"/>
    <mergeCell ref="CN68:DC68"/>
    <mergeCell ref="A69:AE69"/>
    <mergeCell ref="AF69:AJ69"/>
    <mergeCell ref="AL69:AY69"/>
    <mergeCell ref="BB69:BR69"/>
    <mergeCell ref="BX69:CM69"/>
    <mergeCell ref="CN69:DC69"/>
    <mergeCell ref="A70:AE70"/>
    <mergeCell ref="AF70:AJ70"/>
    <mergeCell ref="AL70:AY70"/>
    <mergeCell ref="BB70:BR70"/>
    <mergeCell ref="BX70:CM70"/>
    <mergeCell ref="CN70:DC70"/>
    <mergeCell ref="A71:AE71"/>
    <mergeCell ref="AF71:AJ71"/>
    <mergeCell ref="AL71:BA71"/>
    <mergeCell ref="BB71:BW71"/>
    <mergeCell ref="BX71:CM71"/>
    <mergeCell ref="CN71:DC71"/>
    <mergeCell ref="A72:AE72"/>
    <mergeCell ref="AF72:AK72"/>
    <mergeCell ref="AL72:BA72"/>
    <mergeCell ref="BB72:BW72"/>
    <mergeCell ref="BX72:CM72"/>
    <mergeCell ref="CN72:DC72"/>
    <mergeCell ref="A73:AE73"/>
    <mergeCell ref="AF73:AJ73"/>
    <mergeCell ref="AL73:BA73"/>
    <mergeCell ref="BB73:BW73"/>
    <mergeCell ref="BX73:CM73"/>
    <mergeCell ref="CN73:DC73"/>
    <mergeCell ref="A74:AE74"/>
    <mergeCell ref="AF74:AK74"/>
    <mergeCell ref="AL74:BA74"/>
    <mergeCell ref="BB74:BW74"/>
    <mergeCell ref="BX74:CM74"/>
    <mergeCell ref="CN74:DC74"/>
    <mergeCell ref="A75:AE75"/>
    <mergeCell ref="AF75:AJ75"/>
    <mergeCell ref="AL75:BA75"/>
    <mergeCell ref="BB75:BW75"/>
    <mergeCell ref="BX75:CM75"/>
    <mergeCell ref="CN75:DC75"/>
    <mergeCell ref="A76:AE76"/>
    <mergeCell ref="AF76:AJ76"/>
    <mergeCell ref="AL76:BA76"/>
    <mergeCell ref="BB76:BW76"/>
    <mergeCell ref="BX76:CM76"/>
    <mergeCell ref="CN76:DC76"/>
    <mergeCell ref="A77:AE77"/>
    <mergeCell ref="AF77:AJ77"/>
    <mergeCell ref="AL77:BA77"/>
    <mergeCell ref="BB77:BR77"/>
    <mergeCell ref="BX77:CM77"/>
    <mergeCell ref="CN77:DC77"/>
    <mergeCell ref="A78:AE78"/>
    <mergeCell ref="AF78:AJ78"/>
    <mergeCell ref="AL78:BA78"/>
    <mergeCell ref="BB78:BR78"/>
    <mergeCell ref="BX78:CM78"/>
    <mergeCell ref="CN78:DC78"/>
    <mergeCell ref="A79:AE79"/>
    <mergeCell ref="AF79:AJ79"/>
    <mergeCell ref="AL79:BA79"/>
    <mergeCell ref="BB79:BR79"/>
    <mergeCell ref="BX79:CM79"/>
    <mergeCell ref="CN79:DC79"/>
    <mergeCell ref="A80:AE80"/>
    <mergeCell ref="AF80:AJ80"/>
    <mergeCell ref="AL80:BA80"/>
    <mergeCell ref="BB80:BR80"/>
    <mergeCell ref="BX80:CM80"/>
    <mergeCell ref="CN80:DC80"/>
    <mergeCell ref="A81:AE81"/>
    <mergeCell ref="AF81:AJ81"/>
    <mergeCell ref="AL81:BA81"/>
    <mergeCell ref="BB81:BR81"/>
    <mergeCell ref="BX81:CM81"/>
    <mergeCell ref="CN81:DC81"/>
    <mergeCell ref="A82:AE82"/>
    <mergeCell ref="AF82:AJ82"/>
    <mergeCell ref="AL82:BA82"/>
    <mergeCell ref="BB82:BR82"/>
    <mergeCell ref="BX82:CM82"/>
    <mergeCell ref="CN82:DC82"/>
    <mergeCell ref="A83:AE83"/>
    <mergeCell ref="AF83:AJ83"/>
    <mergeCell ref="AL83:BA83"/>
    <mergeCell ref="BB83:BR83"/>
    <mergeCell ref="BX83:CM83"/>
    <mergeCell ref="CN83:DC83"/>
    <mergeCell ref="A84:AE84"/>
    <mergeCell ref="AF84:AJ84"/>
    <mergeCell ref="AL84:BA84"/>
    <mergeCell ref="BB84:BR84"/>
    <mergeCell ref="BX84:CM84"/>
    <mergeCell ref="CN84:DC84"/>
    <mergeCell ref="A85:AE85"/>
    <mergeCell ref="AF85:AJ85"/>
    <mergeCell ref="AL85:BA85"/>
    <mergeCell ref="BB85:BR85"/>
    <mergeCell ref="BX85:CM85"/>
    <mergeCell ref="CN85:DC85"/>
    <mergeCell ref="A86:AE86"/>
    <mergeCell ref="AF86:AJ86"/>
    <mergeCell ref="AL86:BA86"/>
    <mergeCell ref="BB86:BR86"/>
    <mergeCell ref="BX86:CM86"/>
    <mergeCell ref="CN86:DC86"/>
    <mergeCell ref="A87:AE87"/>
    <mergeCell ref="AF87:AJ87"/>
    <mergeCell ref="AL87:BA87"/>
    <mergeCell ref="BB87:BR87"/>
    <mergeCell ref="BX87:CH87"/>
    <mergeCell ref="CN87:DC87"/>
    <mergeCell ref="A88:AE88"/>
    <mergeCell ref="AF88:AJ88"/>
    <mergeCell ref="AL88:BA88"/>
    <mergeCell ref="BB88:BR88"/>
    <mergeCell ref="BX88:CM88"/>
    <mergeCell ref="CN88:DC88"/>
    <mergeCell ref="A89:AE89"/>
    <mergeCell ref="AF89:AJ89"/>
    <mergeCell ref="AL89:BA89"/>
    <mergeCell ref="BB89:BR89"/>
    <mergeCell ref="BX89:CM89"/>
    <mergeCell ref="CN89:DC89"/>
    <mergeCell ref="A90:AE90"/>
    <mergeCell ref="AF90:AJ90"/>
    <mergeCell ref="AL90:BA90"/>
    <mergeCell ref="BB90:BW90"/>
    <mergeCell ref="BX90:CM90"/>
    <mergeCell ref="CN90:DC90"/>
    <mergeCell ref="A91:AE91"/>
    <mergeCell ref="AF91:AJ91"/>
    <mergeCell ref="AL91:BA91"/>
    <mergeCell ref="BB91:BW91"/>
    <mergeCell ref="BX91:CM91"/>
    <mergeCell ref="CN91:DC91"/>
    <mergeCell ref="A92:AE92"/>
    <mergeCell ref="AF92:AJ92"/>
    <mergeCell ref="AL92:BA92"/>
    <mergeCell ref="BB92:BW92"/>
    <mergeCell ref="BX92:CM92"/>
    <mergeCell ref="CN92:DC92"/>
    <mergeCell ref="A93:AE93"/>
    <mergeCell ref="AF93:AJ93"/>
    <mergeCell ref="AL93:BA93"/>
    <mergeCell ref="BB93:BW93"/>
    <mergeCell ref="BX93:CM93"/>
    <mergeCell ref="CN93:DC93"/>
    <mergeCell ref="A94:AE94"/>
    <mergeCell ref="AF94:AJ94"/>
    <mergeCell ref="AL94:BA94"/>
    <mergeCell ref="BB94:BW94"/>
    <mergeCell ref="BX94:CM94"/>
    <mergeCell ref="CN94:DC94"/>
    <mergeCell ref="A95:AE95"/>
    <mergeCell ref="AF95:AJ95"/>
    <mergeCell ref="AL95:BA95"/>
    <mergeCell ref="BB95:BW95"/>
    <mergeCell ref="BX95:CM95"/>
    <mergeCell ref="CN95:DC95"/>
    <mergeCell ref="A96:AE96"/>
    <mergeCell ref="AF96:AK96"/>
    <mergeCell ref="AL96:BA96"/>
    <mergeCell ref="BB96:BW96"/>
    <mergeCell ref="BX96:CM96"/>
    <mergeCell ref="CN96:DC96"/>
    <mergeCell ref="A97:AE97"/>
    <mergeCell ref="AF97:AK97"/>
    <mergeCell ref="AL97:BA97"/>
    <mergeCell ref="BB97:BW97"/>
    <mergeCell ref="BX97:CM97"/>
    <mergeCell ref="CN97:DC97"/>
    <mergeCell ref="A98:AE98"/>
    <mergeCell ref="AF98:AK98"/>
    <mergeCell ref="AL98:BA98"/>
    <mergeCell ref="BB98:BW98"/>
    <mergeCell ref="BX98:CM98"/>
    <mergeCell ref="CN98:DC98"/>
    <mergeCell ref="A99:AE99"/>
    <mergeCell ref="AF99:AJ99"/>
    <mergeCell ref="AL99:BA99"/>
    <mergeCell ref="BB99:BW99"/>
    <mergeCell ref="BX99:CM99"/>
    <mergeCell ref="CN99:DC99"/>
    <mergeCell ref="A100:AE100"/>
    <mergeCell ref="AF100:AJ100"/>
    <mergeCell ref="AL100:BA100"/>
    <mergeCell ref="BB100:BW100"/>
    <mergeCell ref="BX100:CM100"/>
    <mergeCell ref="CN100:DC100"/>
    <mergeCell ref="A101:AE101"/>
    <mergeCell ref="AF101:AJ101"/>
    <mergeCell ref="AL101:BA101"/>
    <mergeCell ref="BB101:BW101"/>
    <mergeCell ref="BX101:CM101"/>
    <mergeCell ref="CN101:DC101"/>
    <mergeCell ref="A102:AE102"/>
    <mergeCell ref="AF102:AJ102"/>
    <mergeCell ref="AL102:BA102"/>
    <mergeCell ref="BB102:BR102"/>
    <mergeCell ref="BX102:CM102"/>
    <mergeCell ref="CN102:DC102"/>
    <mergeCell ref="A103:AE103"/>
    <mergeCell ref="AF103:AJ103"/>
    <mergeCell ref="AL103:BA103"/>
    <mergeCell ref="BB103:BR103"/>
    <mergeCell ref="BX103:CM103"/>
    <mergeCell ref="CN103:DC103"/>
    <mergeCell ref="A104:AE104"/>
    <mergeCell ref="AF104:AJ104"/>
    <mergeCell ref="AL104:BA104"/>
    <mergeCell ref="BB104:BW104"/>
    <mergeCell ref="BX104:CM104"/>
    <mergeCell ref="CN104:DC104"/>
    <mergeCell ref="A105:AE105"/>
    <mergeCell ref="AF105:AK105"/>
    <mergeCell ref="AL105:BA105"/>
    <mergeCell ref="BB105:BW105"/>
    <mergeCell ref="BX105:CM105"/>
    <mergeCell ref="CN105:DC105"/>
    <mergeCell ref="A106:AE106"/>
    <mergeCell ref="AF106:AJ106"/>
    <mergeCell ref="AL106:BA106"/>
    <mergeCell ref="BB106:BW106"/>
    <mergeCell ref="BX106:CM106"/>
    <mergeCell ref="CN106:DC106"/>
    <mergeCell ref="A107:AE107"/>
    <mergeCell ref="AF107:AJ107"/>
    <mergeCell ref="AL107:BA107"/>
    <mergeCell ref="BB107:BW107"/>
    <mergeCell ref="BX107:CM107"/>
    <mergeCell ref="CN107:DC107"/>
    <mergeCell ref="A108:AE108"/>
    <mergeCell ref="AF108:AJ108"/>
    <mergeCell ref="AL108:BA108"/>
    <mergeCell ref="BB108:BR108"/>
    <mergeCell ref="BX108:CM108"/>
    <mergeCell ref="CN108:DC108"/>
    <mergeCell ref="BB109:BR109"/>
  </mergeCells>
  <printOptions/>
  <pageMargins left="0.49722222222222223" right="0.12777777777777777" top="0.2361111111111111" bottom="0.19652777777777777" header="0.19652777777777777" footer="0.5118055555555555"/>
  <pageSetup horizontalDpi="300" verticalDpi="300" orientation="portrait" paperSize="9" scale="73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30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K42"/>
  <sheetViews>
    <sheetView view="pageBreakPreview" zoomScaleSheetLayoutView="100" workbookViewId="0" topLeftCell="A1">
      <selection activeCell="BK39" sqref="BK39"/>
    </sheetView>
  </sheetViews>
  <sheetFormatPr defaultColWidth="1.00390625" defaultRowHeight="12.75"/>
  <cols>
    <col min="1" max="1" width="3.125" style="1" customWidth="1"/>
    <col min="2" max="14" width="0.6171875" style="1" customWidth="1"/>
    <col min="15" max="15" width="2.00390625" style="1" customWidth="1"/>
    <col min="16" max="16" width="0.875" style="1" hidden="1" customWidth="1"/>
    <col min="17" max="17" width="5.125" style="1" customWidth="1"/>
    <col min="18" max="18" width="1.625" style="1" customWidth="1"/>
    <col min="19" max="24" width="0.875" style="1" hidden="1" customWidth="1"/>
    <col min="25" max="25" width="0.5" style="1" customWidth="1"/>
    <col min="26" max="27" width="0.6171875" style="1" customWidth="1"/>
    <col min="28" max="28" width="4.50390625" style="1" customWidth="1"/>
    <col min="29" max="29" width="4.125" style="1" customWidth="1"/>
    <col min="30" max="30" width="26.625" style="1" customWidth="1"/>
    <col min="31" max="35" width="0.6171875" style="1" customWidth="1"/>
    <col min="36" max="36" width="2.25390625" style="1" customWidth="1"/>
    <col min="37" max="38" width="0.6171875" style="1" customWidth="1"/>
    <col min="39" max="39" width="3.125" style="1" customWidth="1"/>
    <col min="40" max="41" width="0.6171875" style="1" customWidth="1"/>
    <col min="42" max="42" width="12.625" style="1" customWidth="1"/>
    <col min="43" max="43" width="1.875" style="1" customWidth="1"/>
    <col min="44" max="44" width="2.00390625" style="1" customWidth="1"/>
    <col min="45" max="45" width="1.625" style="1" customWidth="1"/>
    <col min="46" max="46" width="1.37890625" style="1" customWidth="1"/>
    <col min="47" max="57" width="0.6171875" style="1" customWidth="1"/>
    <col min="58" max="58" width="1.875" style="1" customWidth="1"/>
    <col min="59" max="59" width="0.6171875" style="1" customWidth="1"/>
    <col min="60" max="60" width="1.875" style="1" customWidth="1"/>
    <col min="61" max="61" width="0.6171875" style="1" customWidth="1"/>
    <col min="62" max="62" width="3.00390625" style="1" customWidth="1"/>
    <col min="63" max="64" width="0.6171875" style="1" customWidth="1"/>
    <col min="65" max="65" width="3.25390625" style="1" customWidth="1"/>
    <col min="66" max="67" width="0.6171875" style="1" customWidth="1"/>
    <col min="68" max="68" width="3.50390625" style="1" customWidth="1"/>
    <col min="69" max="72" width="0.6171875" style="1" customWidth="1"/>
    <col min="73" max="73" width="2.375" style="1" customWidth="1"/>
    <col min="74" max="74" width="1.37890625" style="1" customWidth="1"/>
    <col min="75" max="77" width="0.6171875" style="1" customWidth="1"/>
    <col min="78" max="78" width="3.00390625" style="1" customWidth="1"/>
    <col min="79" max="82" width="0.6171875" style="1" customWidth="1"/>
    <col min="83" max="83" width="5.50390625" style="1" customWidth="1"/>
    <col min="84" max="89" width="0.875" style="1" hidden="1" customWidth="1"/>
    <col min="90" max="16384" width="0.6171875" style="1" customWidth="1"/>
  </cols>
  <sheetData>
    <row r="1" spans="69:83" ht="12.75" customHeight="1">
      <c r="BQ1" s="1" t="s">
        <v>223</v>
      </c>
      <c r="CC1" s="10"/>
      <c r="CD1" s="10"/>
      <c r="CE1" s="10"/>
    </row>
    <row r="2" spans="1:83" ht="14.25">
      <c r="A2" s="134" t="s">
        <v>224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</row>
    <row r="3" spans="41:55" ht="14.25">
      <c r="AO3" s="135"/>
      <c r="AP3" s="135"/>
      <c r="AQ3" s="135"/>
      <c r="AR3" s="135"/>
      <c r="AS3" s="135"/>
      <c r="AT3" s="135"/>
      <c r="AU3" s="135"/>
      <c r="AV3" s="135"/>
      <c r="AW3" s="135"/>
      <c r="AX3" s="135"/>
      <c r="AY3" s="135"/>
      <c r="AZ3" s="135"/>
      <c r="BA3" s="135"/>
      <c r="BB3" s="135"/>
      <c r="BC3" s="135"/>
    </row>
    <row r="4" spans="1:83" ht="36" customHeight="1">
      <c r="A4" s="136" t="s">
        <v>25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37" t="s">
        <v>26</v>
      </c>
      <c r="AF4" s="137"/>
      <c r="AG4" s="137"/>
      <c r="AH4" s="137"/>
      <c r="AI4" s="137"/>
      <c r="AJ4" s="137"/>
      <c r="AK4" s="24" t="s">
        <v>225</v>
      </c>
      <c r="AL4" s="24"/>
      <c r="AM4" s="24"/>
      <c r="AN4" s="24"/>
      <c r="AO4" s="24"/>
      <c r="AP4" s="24"/>
      <c r="AQ4" s="24"/>
      <c r="AR4" s="24"/>
      <c r="AS4" s="24"/>
      <c r="AT4" s="137" t="s">
        <v>28</v>
      </c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 t="s">
        <v>29</v>
      </c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25" t="s">
        <v>226</v>
      </c>
      <c r="BW4" s="25"/>
      <c r="BX4" s="25"/>
      <c r="BY4" s="25"/>
      <c r="BZ4" s="25"/>
      <c r="CA4" s="25"/>
      <c r="CB4" s="25"/>
      <c r="CC4" s="25"/>
      <c r="CD4" s="25"/>
      <c r="CE4" s="25"/>
    </row>
    <row r="5" spans="1:83" ht="14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7">
        <v>2</v>
      </c>
      <c r="AF5" s="27"/>
      <c r="AG5" s="27"/>
      <c r="AH5" s="27"/>
      <c r="AI5" s="27"/>
      <c r="AJ5" s="27"/>
      <c r="AK5" s="27">
        <v>3</v>
      </c>
      <c r="AL5" s="27"/>
      <c r="AM5" s="27"/>
      <c r="AN5" s="27"/>
      <c r="AO5" s="27"/>
      <c r="AP5" s="27"/>
      <c r="AQ5" s="27"/>
      <c r="AR5" s="27"/>
      <c r="AS5" s="27"/>
      <c r="AT5" s="27">
        <v>4</v>
      </c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>
        <v>6</v>
      </c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>
        <v>7</v>
      </c>
      <c r="BW5" s="27"/>
      <c r="BX5" s="27"/>
      <c r="BY5" s="27"/>
      <c r="BZ5" s="27"/>
      <c r="CA5" s="27"/>
      <c r="CB5" s="27"/>
      <c r="CC5" s="27"/>
      <c r="CD5" s="27"/>
      <c r="CE5" s="27"/>
    </row>
    <row r="6" spans="1:89" ht="12.75" customHeight="1">
      <c r="A6" s="138"/>
      <c r="B6" s="139" t="s">
        <v>227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40" t="s">
        <v>228</v>
      </c>
      <c r="AF6" s="140"/>
      <c r="AG6" s="140"/>
      <c r="AH6" s="140"/>
      <c r="AI6" s="140"/>
      <c r="AJ6" s="140"/>
      <c r="AK6" s="141" t="s">
        <v>33</v>
      </c>
      <c r="AL6" s="141"/>
      <c r="AM6" s="141"/>
      <c r="AN6" s="141"/>
      <c r="AO6" s="141"/>
      <c r="AP6" s="141"/>
      <c r="AQ6" s="141"/>
      <c r="AR6" s="141"/>
      <c r="AS6" s="141"/>
      <c r="AT6" s="142">
        <f>AT9+AT10+AT11+AT12+AT13+AT14+AT15+AT16+AT17+AT18+AT19+AT20+AT22+AT23+AT24+AT26+AT27+AT28+AT29+AT30+AT31+AT32+AT33+AT36+AT38+AT39+AT40</f>
        <v>12356361.04</v>
      </c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>
        <f>BK9+BK10+BK11+BK12+BK13+BK14+BK15+BK16+BK18+BK19+BK20+BK22+BK23+BK24+BK27+BK28+BK29+BK30+BK31+BK33+BK36+BK38+BK39+BK40</f>
        <v>7593355.29</v>
      </c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3">
        <f>AT6-BK6</f>
        <v>4763005.749999999</v>
      </c>
      <c r="BW6" s="143"/>
      <c r="BX6" s="143"/>
      <c r="BY6" s="143"/>
      <c r="BZ6" s="143"/>
      <c r="CA6" s="143"/>
      <c r="CB6" s="143"/>
      <c r="CC6" s="143"/>
      <c r="CD6" s="143"/>
      <c r="CE6" s="143"/>
      <c r="CF6" s="2"/>
      <c r="CG6" s="2"/>
      <c r="CH6" s="2"/>
      <c r="CI6" s="2"/>
      <c r="CJ6" s="2"/>
      <c r="CK6" s="2"/>
    </row>
    <row r="7" spans="1:89" ht="11.25" customHeight="1">
      <c r="A7" s="144"/>
      <c r="B7" s="145" t="s">
        <v>229</v>
      </c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6"/>
      <c r="AF7" s="146"/>
      <c r="AG7" s="146"/>
      <c r="AH7" s="146"/>
      <c r="AI7" s="146"/>
      <c r="AJ7" s="146"/>
      <c r="AK7" s="147"/>
      <c r="AL7" s="147"/>
      <c r="AM7" s="147"/>
      <c r="AN7" s="147"/>
      <c r="AO7" s="147"/>
      <c r="AP7" s="147"/>
      <c r="AQ7" s="147"/>
      <c r="AR7" s="147"/>
      <c r="AS7" s="147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9"/>
      <c r="BL7" s="149"/>
      <c r="BM7" s="149"/>
      <c r="BN7" s="149"/>
      <c r="BO7" s="149"/>
      <c r="BP7" s="149"/>
      <c r="BQ7" s="149"/>
      <c r="BR7" s="149"/>
      <c r="BS7" s="149"/>
      <c r="BT7" s="149"/>
      <c r="BU7" s="149"/>
      <c r="BV7" s="150"/>
      <c r="BW7" s="150"/>
      <c r="BX7" s="150"/>
      <c r="BY7" s="150"/>
      <c r="BZ7" s="150"/>
      <c r="CA7" s="150"/>
      <c r="CB7" s="150"/>
      <c r="CC7" s="150"/>
      <c r="CD7" s="150"/>
      <c r="CE7" s="150"/>
      <c r="CF7" s="2"/>
      <c r="CG7" s="2"/>
      <c r="CH7" s="2"/>
      <c r="CI7" s="2"/>
      <c r="CJ7" s="2"/>
      <c r="CK7" s="2"/>
    </row>
    <row r="8" spans="1:89" ht="13.5" customHeight="1">
      <c r="A8" s="151"/>
      <c r="B8" s="152" t="s">
        <v>13</v>
      </c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3" t="s">
        <v>45</v>
      </c>
      <c r="AF8" s="153"/>
      <c r="AG8" s="153"/>
      <c r="AH8" s="153"/>
      <c r="AI8" s="153"/>
      <c r="AJ8" s="153"/>
      <c r="AK8" s="154" t="s">
        <v>45</v>
      </c>
      <c r="AL8" s="154"/>
      <c r="AM8" s="154"/>
      <c r="AN8" s="154"/>
      <c r="AO8" s="154"/>
      <c r="AP8" s="154"/>
      <c r="AQ8" s="154"/>
      <c r="AR8" s="154"/>
      <c r="AS8" s="154"/>
      <c r="AT8" s="155" t="s">
        <v>45</v>
      </c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 t="s">
        <v>45</v>
      </c>
      <c r="BL8" s="155"/>
      <c r="BM8" s="155"/>
      <c r="BN8" s="155"/>
      <c r="BO8" s="155"/>
      <c r="BP8" s="155"/>
      <c r="BQ8" s="155"/>
      <c r="BR8" s="155"/>
      <c r="BS8" s="155"/>
      <c r="BT8" s="155"/>
      <c r="BU8" s="155"/>
      <c r="BV8" s="155" t="s">
        <v>45</v>
      </c>
      <c r="BW8" s="155"/>
      <c r="BX8" s="155"/>
      <c r="BY8" s="155"/>
      <c r="BZ8" s="155"/>
      <c r="CA8" s="155"/>
      <c r="CB8" s="155"/>
      <c r="CC8" s="155"/>
      <c r="CD8" s="155"/>
      <c r="CE8" s="155"/>
      <c r="CF8" s="2"/>
      <c r="CG8" s="2"/>
      <c r="CH8" s="2"/>
      <c r="CI8" s="2"/>
      <c r="CJ8" s="2"/>
      <c r="CK8" s="2"/>
    </row>
    <row r="9" spans="1:89" ht="92.25" customHeight="1">
      <c r="A9" s="156" t="s">
        <v>230</v>
      </c>
      <c r="B9" s="156"/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46" t="s">
        <v>228</v>
      </c>
      <c r="AF9" s="146"/>
      <c r="AG9" s="146"/>
      <c r="AH9" s="146"/>
      <c r="AI9" s="146"/>
      <c r="AJ9" s="146"/>
      <c r="AK9" s="147" t="s">
        <v>231</v>
      </c>
      <c r="AL9" s="147"/>
      <c r="AM9" s="147"/>
      <c r="AN9" s="147"/>
      <c r="AO9" s="147"/>
      <c r="AP9" s="147"/>
      <c r="AQ9" s="147"/>
      <c r="AR9" s="147"/>
      <c r="AS9" s="147"/>
      <c r="AT9" s="157">
        <v>3152000</v>
      </c>
      <c r="AU9" s="157"/>
      <c r="AV9" s="157"/>
      <c r="AW9" s="157"/>
      <c r="AX9" s="157"/>
      <c r="AY9" s="157"/>
      <c r="AZ9" s="157"/>
      <c r="BA9" s="157"/>
      <c r="BB9" s="157"/>
      <c r="BC9" s="157"/>
      <c r="BD9" s="157"/>
      <c r="BE9" s="157"/>
      <c r="BF9" s="157"/>
      <c r="BG9" s="157"/>
      <c r="BH9" s="157"/>
      <c r="BI9" s="157"/>
      <c r="BJ9" s="157"/>
      <c r="BK9" s="149">
        <v>1909431.05</v>
      </c>
      <c r="BL9" s="149"/>
      <c r="BM9" s="149"/>
      <c r="BN9" s="149"/>
      <c r="BO9" s="149"/>
      <c r="BP9" s="149"/>
      <c r="BQ9" s="149"/>
      <c r="BR9" s="149"/>
      <c r="BS9" s="149"/>
      <c r="BT9" s="149"/>
      <c r="BU9" s="149"/>
      <c r="BV9" s="149">
        <f aca="true" t="shared" si="0" ref="BV9:BV15">AT9-BK9</f>
        <v>1242568.95</v>
      </c>
      <c r="BW9" s="149"/>
      <c r="BX9" s="149"/>
      <c r="BY9" s="149"/>
      <c r="BZ9" s="149"/>
      <c r="CA9" s="149"/>
      <c r="CB9" s="149"/>
      <c r="CC9" s="149"/>
      <c r="CD9" s="149"/>
      <c r="CE9" s="149"/>
      <c r="CF9" s="2"/>
      <c r="CG9" s="2"/>
      <c r="CH9" s="2"/>
      <c r="CI9" s="2"/>
      <c r="CJ9" s="2"/>
      <c r="CK9" s="2"/>
    </row>
    <row r="10" spans="1:89" ht="95.25" customHeight="1">
      <c r="A10" s="156" t="s">
        <v>232</v>
      </c>
      <c r="B10" s="156"/>
      <c r="C10" s="156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46" t="s">
        <v>228</v>
      </c>
      <c r="AF10" s="146"/>
      <c r="AG10" s="146"/>
      <c r="AH10" s="146"/>
      <c r="AI10" s="146"/>
      <c r="AJ10" s="146"/>
      <c r="AK10" s="147" t="s">
        <v>233</v>
      </c>
      <c r="AL10" s="147"/>
      <c r="AM10" s="147"/>
      <c r="AN10" s="147"/>
      <c r="AO10" s="147"/>
      <c r="AP10" s="147"/>
      <c r="AQ10" s="147"/>
      <c r="AR10" s="147"/>
      <c r="AS10" s="147"/>
      <c r="AT10" s="149">
        <v>185000</v>
      </c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8">
        <v>91855</v>
      </c>
      <c r="BL10" s="158"/>
      <c r="BM10" s="158"/>
      <c r="BN10" s="158"/>
      <c r="BO10" s="158"/>
      <c r="BP10" s="158"/>
      <c r="BQ10" s="158"/>
      <c r="BR10" s="158"/>
      <c r="BS10" s="158"/>
      <c r="BT10" s="158"/>
      <c r="BU10" s="158"/>
      <c r="BV10" s="149">
        <f t="shared" si="0"/>
        <v>93145</v>
      </c>
      <c r="BW10" s="149"/>
      <c r="BX10" s="149"/>
      <c r="BY10" s="149"/>
      <c r="BZ10" s="149"/>
      <c r="CA10" s="149"/>
      <c r="CB10" s="149"/>
      <c r="CC10" s="149"/>
      <c r="CD10" s="149"/>
      <c r="CE10" s="149"/>
      <c r="CF10" s="2"/>
      <c r="CG10" s="2"/>
      <c r="CH10" s="2"/>
      <c r="CI10" s="2"/>
      <c r="CJ10" s="2"/>
      <c r="CK10" s="2"/>
    </row>
    <row r="11" spans="1:89" ht="91.5" customHeight="1">
      <c r="A11" s="156" t="s">
        <v>234</v>
      </c>
      <c r="B11" s="156"/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46" t="s">
        <v>228</v>
      </c>
      <c r="AF11" s="146"/>
      <c r="AG11" s="146"/>
      <c r="AH11" s="146"/>
      <c r="AI11" s="146"/>
      <c r="AJ11" s="146"/>
      <c r="AK11" s="147" t="s">
        <v>235</v>
      </c>
      <c r="AL11" s="147"/>
      <c r="AM11" s="147"/>
      <c r="AN11" s="147"/>
      <c r="AO11" s="147"/>
      <c r="AP11" s="147"/>
      <c r="AQ11" s="147"/>
      <c r="AR11" s="147"/>
      <c r="AS11" s="147"/>
      <c r="AT11" s="159">
        <f>683500+150000</f>
        <v>833500</v>
      </c>
      <c r="AU11" s="159"/>
      <c r="AV11" s="159"/>
      <c r="AW11" s="159"/>
      <c r="AX11" s="159"/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49">
        <v>578717.76</v>
      </c>
      <c r="BL11" s="149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>
        <f t="shared" si="0"/>
        <v>254782.24</v>
      </c>
      <c r="BW11" s="149"/>
      <c r="BX11" s="149"/>
      <c r="BY11" s="149"/>
      <c r="BZ11" s="149"/>
      <c r="CA11" s="149"/>
      <c r="CB11" s="149"/>
      <c r="CC11" s="149"/>
      <c r="CD11" s="149"/>
      <c r="CE11" s="149"/>
      <c r="CF11" s="2"/>
      <c r="CG11" s="2"/>
      <c r="CH11" s="2"/>
      <c r="CI11" s="2"/>
      <c r="CJ11" s="2"/>
      <c r="CK11" s="2"/>
    </row>
    <row r="12" spans="1:89" ht="70.5" customHeight="1">
      <c r="A12" s="160" t="s">
        <v>236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46" t="s">
        <v>228</v>
      </c>
      <c r="AF12" s="146"/>
      <c r="AG12" s="146"/>
      <c r="AH12" s="146"/>
      <c r="AI12" s="146"/>
      <c r="AJ12" s="146"/>
      <c r="AK12" s="147" t="s">
        <v>237</v>
      </c>
      <c r="AL12" s="147"/>
      <c r="AM12" s="147"/>
      <c r="AN12" s="147"/>
      <c r="AO12" s="147"/>
      <c r="AP12" s="147"/>
      <c r="AQ12" s="147"/>
      <c r="AR12" s="147"/>
      <c r="AS12" s="147"/>
      <c r="AT12" s="159">
        <v>827500</v>
      </c>
      <c r="AU12" s="159"/>
      <c r="AV12" s="159"/>
      <c r="AW12" s="159"/>
      <c r="AX12" s="159"/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49">
        <v>566669.88</v>
      </c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58">
        <f t="shared" si="0"/>
        <v>260830.12</v>
      </c>
      <c r="BW12" s="158"/>
      <c r="BX12" s="158"/>
      <c r="BY12" s="158"/>
      <c r="BZ12" s="158"/>
      <c r="CA12" s="158"/>
      <c r="CB12" s="158"/>
      <c r="CC12" s="158"/>
      <c r="CD12" s="158"/>
      <c r="CE12" s="158"/>
      <c r="CF12" s="2"/>
      <c r="CG12" s="2"/>
      <c r="CH12" s="2"/>
      <c r="CI12" s="2"/>
      <c r="CJ12" s="2"/>
      <c r="CK12" s="2"/>
    </row>
    <row r="13" spans="1:89" ht="59.25" customHeight="1">
      <c r="A13" s="160" t="s">
        <v>238</v>
      </c>
      <c r="B13" s="160"/>
      <c r="C13" s="160"/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53" t="s">
        <v>228</v>
      </c>
      <c r="AF13" s="153"/>
      <c r="AG13" s="153"/>
      <c r="AH13" s="153"/>
      <c r="AI13" s="153"/>
      <c r="AJ13" s="153"/>
      <c r="AK13" s="154" t="s">
        <v>239</v>
      </c>
      <c r="AL13" s="154"/>
      <c r="AM13" s="154"/>
      <c r="AN13" s="154"/>
      <c r="AO13" s="154"/>
      <c r="AP13" s="154"/>
      <c r="AQ13" s="154"/>
      <c r="AR13" s="154"/>
      <c r="AS13" s="154"/>
      <c r="AT13" s="155">
        <v>94000</v>
      </c>
      <c r="AU13" s="155"/>
      <c r="AV13" s="155"/>
      <c r="AW13" s="155"/>
      <c r="AX13" s="155"/>
      <c r="AY13" s="155"/>
      <c r="AZ13" s="155"/>
      <c r="BA13" s="155"/>
      <c r="BB13" s="155"/>
      <c r="BC13" s="155"/>
      <c r="BD13" s="155"/>
      <c r="BE13" s="155"/>
      <c r="BF13" s="155"/>
      <c r="BG13" s="155"/>
      <c r="BH13" s="155"/>
      <c r="BI13" s="155"/>
      <c r="BJ13" s="155"/>
      <c r="BK13" s="155">
        <v>82532</v>
      </c>
      <c r="BL13" s="155"/>
      <c r="BM13" s="155"/>
      <c r="BN13" s="155"/>
      <c r="BO13" s="155"/>
      <c r="BP13" s="155"/>
      <c r="BQ13" s="155"/>
      <c r="BR13" s="155"/>
      <c r="BS13" s="155"/>
      <c r="BT13" s="155"/>
      <c r="BU13" s="155"/>
      <c r="BV13" s="155">
        <f t="shared" si="0"/>
        <v>11468</v>
      </c>
      <c r="BW13" s="155"/>
      <c r="BX13" s="155"/>
      <c r="BY13" s="155"/>
      <c r="BZ13" s="155"/>
      <c r="CA13" s="155"/>
      <c r="CB13" s="155"/>
      <c r="CC13" s="155"/>
      <c r="CD13" s="155"/>
      <c r="CE13" s="155"/>
      <c r="CF13" s="2"/>
      <c r="CG13" s="2"/>
      <c r="CH13" s="2"/>
      <c r="CI13" s="2"/>
      <c r="CJ13" s="2"/>
      <c r="CK13" s="2"/>
    </row>
    <row r="14" spans="1:89" ht="60" customHeight="1">
      <c r="A14" s="160" t="s">
        <v>240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  <c r="AB14" s="160"/>
      <c r="AC14" s="160"/>
      <c r="AD14" s="160"/>
      <c r="AE14" s="153" t="s">
        <v>228</v>
      </c>
      <c r="AF14" s="153"/>
      <c r="AG14" s="153"/>
      <c r="AH14" s="153"/>
      <c r="AI14" s="153"/>
      <c r="AJ14" s="153"/>
      <c r="AK14" s="154" t="s">
        <v>241</v>
      </c>
      <c r="AL14" s="154"/>
      <c r="AM14" s="154"/>
      <c r="AN14" s="154"/>
      <c r="AO14" s="154"/>
      <c r="AP14" s="154"/>
      <c r="AQ14" s="154"/>
      <c r="AR14" s="154"/>
      <c r="AS14" s="154"/>
      <c r="AT14" s="155">
        <v>7000</v>
      </c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>
        <v>4755</v>
      </c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>
        <f t="shared" si="0"/>
        <v>2245</v>
      </c>
      <c r="BW14" s="155"/>
      <c r="BX14" s="155"/>
      <c r="BY14" s="155"/>
      <c r="BZ14" s="155"/>
      <c r="CA14" s="155"/>
      <c r="CB14" s="155"/>
      <c r="CC14" s="155"/>
      <c r="CD14" s="155"/>
      <c r="CE14" s="155"/>
      <c r="CF14" s="2"/>
      <c r="CG14" s="2"/>
      <c r="CH14" s="2"/>
      <c r="CI14" s="2"/>
      <c r="CJ14" s="2"/>
      <c r="CK14" s="2"/>
    </row>
    <row r="15" spans="1:89" ht="59.25" customHeight="1">
      <c r="A15" s="161" t="s">
        <v>242</v>
      </c>
      <c r="B15" s="161"/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53" t="s">
        <v>228</v>
      </c>
      <c r="AF15" s="153"/>
      <c r="AG15" s="153"/>
      <c r="AH15" s="153"/>
      <c r="AI15" s="153"/>
      <c r="AJ15" s="153"/>
      <c r="AK15" s="154" t="s">
        <v>243</v>
      </c>
      <c r="AL15" s="154"/>
      <c r="AM15" s="154"/>
      <c r="AN15" s="154"/>
      <c r="AO15" s="154"/>
      <c r="AP15" s="154"/>
      <c r="AQ15" s="154"/>
      <c r="AR15" s="154"/>
      <c r="AS15" s="154"/>
      <c r="AT15" s="155">
        <v>3000</v>
      </c>
      <c r="AU15" s="155"/>
      <c r="AV15" s="155"/>
      <c r="AW15" s="155"/>
      <c r="AX15" s="155"/>
      <c r="AY15" s="155"/>
      <c r="AZ15" s="155"/>
      <c r="BA15" s="155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>
        <v>1109.25</v>
      </c>
      <c r="BL15" s="155"/>
      <c r="BM15" s="155"/>
      <c r="BN15" s="155"/>
      <c r="BO15" s="155"/>
      <c r="BP15" s="155"/>
      <c r="BQ15" s="155"/>
      <c r="BR15" s="155"/>
      <c r="BS15" s="155"/>
      <c r="BT15" s="155"/>
      <c r="BU15" s="155"/>
      <c r="BV15" s="155">
        <f t="shared" si="0"/>
        <v>1890.75</v>
      </c>
      <c r="BW15" s="155"/>
      <c r="BX15" s="155"/>
      <c r="BY15" s="155"/>
      <c r="BZ15" s="155"/>
      <c r="CA15" s="155"/>
      <c r="CB15" s="155"/>
      <c r="CC15" s="155"/>
      <c r="CD15" s="155"/>
      <c r="CE15" s="155"/>
      <c r="CF15" s="2"/>
      <c r="CG15" s="2"/>
      <c r="CH15" s="2"/>
      <c r="CI15" s="2"/>
      <c r="CJ15" s="2"/>
      <c r="CK15" s="2"/>
    </row>
    <row r="16" spans="1:89" ht="95.25" customHeight="1">
      <c r="A16" s="160" t="s">
        <v>244</v>
      </c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0"/>
      <c r="AC16" s="160"/>
      <c r="AD16" s="160"/>
      <c r="AE16" s="153" t="s">
        <v>228</v>
      </c>
      <c r="AF16" s="153"/>
      <c r="AG16" s="153"/>
      <c r="AH16" s="153"/>
      <c r="AI16" s="153"/>
      <c r="AJ16" s="153"/>
      <c r="AK16" s="154" t="s">
        <v>245</v>
      </c>
      <c r="AL16" s="154"/>
      <c r="AM16" s="154"/>
      <c r="AN16" s="154"/>
      <c r="AO16" s="154"/>
      <c r="AP16" s="154"/>
      <c r="AQ16" s="154"/>
      <c r="AR16" s="154"/>
      <c r="AS16" s="154"/>
      <c r="AT16" s="149">
        <v>200</v>
      </c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62">
        <v>200</v>
      </c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55" t="s">
        <v>45</v>
      </c>
      <c r="BW16" s="155"/>
      <c r="BX16" s="155"/>
      <c r="BY16" s="155"/>
      <c r="BZ16" s="155"/>
      <c r="CA16" s="155"/>
      <c r="CB16" s="155"/>
      <c r="CC16" s="155"/>
      <c r="CD16" s="155"/>
      <c r="CE16" s="155"/>
      <c r="CF16" s="2"/>
      <c r="CG16" s="2"/>
      <c r="CH16" s="2"/>
      <c r="CI16" s="2"/>
      <c r="CJ16" s="2"/>
      <c r="CK16" s="2"/>
    </row>
    <row r="17" spans="1:89" ht="59.25" customHeight="1">
      <c r="A17" s="156" t="s">
        <v>246</v>
      </c>
      <c r="B17" s="156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46" t="s">
        <v>228</v>
      </c>
      <c r="AF17" s="146"/>
      <c r="AG17" s="146"/>
      <c r="AH17" s="146"/>
      <c r="AI17" s="146"/>
      <c r="AJ17" s="146"/>
      <c r="AK17" s="147" t="s">
        <v>247</v>
      </c>
      <c r="AL17" s="147"/>
      <c r="AM17" s="147"/>
      <c r="AN17" s="147"/>
      <c r="AO17" s="147"/>
      <c r="AP17" s="147"/>
      <c r="AQ17" s="147"/>
      <c r="AR17" s="147"/>
      <c r="AS17" s="147"/>
      <c r="AT17" s="149">
        <v>34600</v>
      </c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49" t="s">
        <v>45</v>
      </c>
      <c r="BL17" s="149"/>
      <c r="BM17" s="149"/>
      <c r="BN17" s="149"/>
      <c r="BO17" s="149"/>
      <c r="BP17" s="149"/>
      <c r="BQ17" s="149"/>
      <c r="BR17" s="149"/>
      <c r="BS17" s="149"/>
      <c r="BT17" s="149"/>
      <c r="BU17" s="149"/>
      <c r="BV17" s="155">
        <f>AT17</f>
        <v>34600</v>
      </c>
      <c r="BW17" s="155"/>
      <c r="BX17" s="155"/>
      <c r="BY17" s="155"/>
      <c r="BZ17" s="155"/>
      <c r="CA17" s="155"/>
      <c r="CB17" s="155"/>
      <c r="CC17" s="155"/>
      <c r="CD17" s="155"/>
      <c r="CE17" s="155"/>
      <c r="CF17" s="2"/>
      <c r="CG17" s="2"/>
      <c r="CH17" s="2"/>
      <c r="CI17" s="2"/>
      <c r="CJ17" s="2"/>
      <c r="CK17" s="2"/>
    </row>
    <row r="18" spans="1:89" ht="81" customHeight="1">
      <c r="A18" s="160" t="s">
        <v>248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0"/>
      <c r="AD18" s="160"/>
      <c r="AE18" s="146" t="s">
        <v>228</v>
      </c>
      <c r="AF18" s="146"/>
      <c r="AG18" s="146"/>
      <c r="AH18" s="146"/>
      <c r="AI18" s="146"/>
      <c r="AJ18" s="146"/>
      <c r="AK18" s="147" t="s">
        <v>249</v>
      </c>
      <c r="AL18" s="147"/>
      <c r="AM18" s="147"/>
      <c r="AN18" s="147"/>
      <c r="AO18" s="147"/>
      <c r="AP18" s="147"/>
      <c r="AQ18" s="147"/>
      <c r="AR18" s="147"/>
      <c r="AS18" s="147"/>
      <c r="AT18" s="149">
        <v>10000</v>
      </c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58">
        <v>10000</v>
      </c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5" t="s">
        <v>45</v>
      </c>
      <c r="BW18" s="155"/>
      <c r="BX18" s="155"/>
      <c r="BY18" s="155"/>
      <c r="BZ18" s="155"/>
      <c r="CA18" s="155"/>
      <c r="CB18" s="155"/>
      <c r="CC18" s="155"/>
      <c r="CD18" s="155"/>
      <c r="CE18" s="155"/>
      <c r="CF18" s="2"/>
      <c r="CG18" s="2"/>
      <c r="CH18" s="2"/>
      <c r="CI18" s="2"/>
      <c r="CJ18" s="2"/>
      <c r="CK18" s="2"/>
    </row>
    <row r="19" spans="1:89" ht="69.75" customHeight="1">
      <c r="A19" s="160" t="s">
        <v>250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  <c r="AB19" s="160"/>
      <c r="AC19" s="160"/>
      <c r="AD19" s="160"/>
      <c r="AE19" s="146" t="s">
        <v>228</v>
      </c>
      <c r="AF19" s="146"/>
      <c r="AG19" s="146"/>
      <c r="AH19" s="146"/>
      <c r="AI19" s="146"/>
      <c r="AJ19" s="146"/>
      <c r="AK19" s="147" t="s">
        <v>251</v>
      </c>
      <c r="AL19" s="147"/>
      <c r="AM19" s="147"/>
      <c r="AN19" s="147"/>
      <c r="AO19" s="147"/>
      <c r="AP19" s="147"/>
      <c r="AQ19" s="147"/>
      <c r="AR19" s="147"/>
      <c r="AS19" s="147"/>
      <c r="AT19" s="149">
        <v>50000</v>
      </c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8">
        <v>6000</v>
      </c>
      <c r="BL19" s="158"/>
      <c r="BM19" s="158"/>
      <c r="BN19" s="158"/>
      <c r="BO19" s="158"/>
      <c r="BP19" s="158"/>
      <c r="BQ19" s="158"/>
      <c r="BR19" s="158"/>
      <c r="BS19" s="158"/>
      <c r="BT19" s="158"/>
      <c r="BU19" s="158"/>
      <c r="BV19" s="162">
        <f aca="true" t="shared" si="1" ref="BV19:BV24">AT19-BK19</f>
        <v>44000</v>
      </c>
      <c r="BW19" s="162"/>
      <c r="BX19" s="162"/>
      <c r="BY19" s="162"/>
      <c r="BZ19" s="162"/>
      <c r="CA19" s="162"/>
      <c r="CB19" s="162"/>
      <c r="CC19" s="162"/>
      <c r="CD19" s="162"/>
      <c r="CE19" s="162"/>
      <c r="CF19" s="2"/>
      <c r="CG19" s="2"/>
      <c r="CH19" s="2"/>
      <c r="CI19" s="2"/>
      <c r="CJ19" s="2"/>
      <c r="CK19" s="2"/>
    </row>
    <row r="20" spans="1:89" ht="48" customHeight="1">
      <c r="A20" s="160" t="s">
        <v>252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0"/>
      <c r="AE20" s="146" t="s">
        <v>228</v>
      </c>
      <c r="AF20" s="146"/>
      <c r="AG20" s="146"/>
      <c r="AH20" s="146"/>
      <c r="AI20" s="146"/>
      <c r="AJ20" s="146"/>
      <c r="AK20" s="147" t="s">
        <v>253</v>
      </c>
      <c r="AL20" s="147"/>
      <c r="AM20" s="147"/>
      <c r="AN20" s="147"/>
      <c r="AO20" s="147"/>
      <c r="AP20" s="147"/>
      <c r="AQ20" s="147"/>
      <c r="AR20" s="147"/>
      <c r="AS20" s="147"/>
      <c r="AT20" s="159">
        <v>278500</v>
      </c>
      <c r="AU20" s="159"/>
      <c r="AV20" s="159"/>
      <c r="AW20" s="159"/>
      <c r="AX20" s="159"/>
      <c r="AY20" s="159"/>
      <c r="AZ20" s="159"/>
      <c r="BA20" s="159"/>
      <c r="BB20" s="159"/>
      <c r="BC20" s="159"/>
      <c r="BD20" s="159"/>
      <c r="BE20" s="159"/>
      <c r="BF20" s="159"/>
      <c r="BG20" s="159"/>
      <c r="BH20" s="159"/>
      <c r="BI20" s="159"/>
      <c r="BJ20" s="159"/>
      <c r="BK20" s="149">
        <v>133718.92</v>
      </c>
      <c r="BL20" s="149"/>
      <c r="BM20" s="149"/>
      <c r="BN20" s="149"/>
      <c r="BO20" s="149"/>
      <c r="BP20" s="149"/>
      <c r="BQ20" s="149"/>
      <c r="BR20" s="149"/>
      <c r="BS20" s="149"/>
      <c r="BT20" s="149"/>
      <c r="BU20" s="149"/>
      <c r="BV20" s="162">
        <f t="shared" si="1"/>
        <v>144781.08</v>
      </c>
      <c r="BW20" s="162"/>
      <c r="BX20" s="162"/>
      <c r="BY20" s="162"/>
      <c r="BZ20" s="162"/>
      <c r="CA20" s="162"/>
      <c r="CB20" s="162"/>
      <c r="CC20" s="162"/>
      <c r="CD20" s="162"/>
      <c r="CE20" s="162"/>
      <c r="CF20" s="2"/>
      <c r="CG20" s="2"/>
      <c r="CH20" s="2"/>
      <c r="CI20" s="2"/>
      <c r="CJ20" s="2"/>
      <c r="CK20" s="2"/>
    </row>
    <row r="21" spans="1:89" ht="38.25" customHeight="1" hidden="1">
      <c r="A21" s="161" t="s">
        <v>254</v>
      </c>
      <c r="B21" s="161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46" t="s">
        <v>228</v>
      </c>
      <c r="AF21" s="146"/>
      <c r="AG21" s="146"/>
      <c r="AH21" s="146"/>
      <c r="AI21" s="146"/>
      <c r="AJ21" s="146"/>
      <c r="AK21" s="147" t="s">
        <v>255</v>
      </c>
      <c r="AL21" s="147"/>
      <c r="AM21" s="147"/>
      <c r="AN21" s="147"/>
      <c r="AO21" s="147"/>
      <c r="AP21" s="147"/>
      <c r="AQ21" s="147"/>
      <c r="AR21" s="147"/>
      <c r="AS21" s="147"/>
      <c r="AT21" s="149">
        <v>0</v>
      </c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8">
        <v>0</v>
      </c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62">
        <f t="shared" si="1"/>
        <v>0</v>
      </c>
      <c r="BW21" s="162"/>
      <c r="BX21" s="162"/>
      <c r="BY21" s="162"/>
      <c r="BZ21" s="162"/>
      <c r="CA21" s="162"/>
      <c r="CB21" s="162"/>
      <c r="CC21" s="162"/>
      <c r="CD21" s="162"/>
      <c r="CE21" s="162"/>
      <c r="CF21" s="2"/>
      <c r="CG21" s="2"/>
      <c r="CH21" s="2"/>
      <c r="CI21" s="2"/>
      <c r="CJ21" s="2"/>
      <c r="CK21" s="2"/>
    </row>
    <row r="22" spans="1:89" ht="36" customHeight="1">
      <c r="A22" s="161" t="s">
        <v>256</v>
      </c>
      <c r="B22" s="161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  <c r="AA22" s="161"/>
      <c r="AB22" s="161"/>
      <c r="AC22" s="161"/>
      <c r="AD22" s="161"/>
      <c r="AE22" s="146" t="s">
        <v>228</v>
      </c>
      <c r="AF22" s="146"/>
      <c r="AG22" s="146"/>
      <c r="AH22" s="146"/>
      <c r="AI22" s="146"/>
      <c r="AJ22" s="146"/>
      <c r="AK22" s="147" t="s">
        <v>257</v>
      </c>
      <c r="AL22" s="147"/>
      <c r="AM22" s="147"/>
      <c r="AN22" s="147"/>
      <c r="AO22" s="147"/>
      <c r="AP22" s="147"/>
      <c r="AQ22" s="147"/>
      <c r="AR22" s="147"/>
      <c r="AS22" s="147"/>
      <c r="AT22" s="149">
        <v>30000</v>
      </c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58">
        <v>8604.43</v>
      </c>
      <c r="BL22" s="158"/>
      <c r="BM22" s="158"/>
      <c r="BN22" s="158"/>
      <c r="BO22" s="158"/>
      <c r="BP22" s="158"/>
      <c r="BQ22" s="158"/>
      <c r="BR22" s="158"/>
      <c r="BS22" s="158"/>
      <c r="BT22" s="158"/>
      <c r="BU22" s="158"/>
      <c r="BV22" s="162">
        <f t="shared" si="1"/>
        <v>21395.57</v>
      </c>
      <c r="BW22" s="162"/>
      <c r="BX22" s="162"/>
      <c r="BY22" s="162"/>
      <c r="BZ22" s="162"/>
      <c r="CA22" s="162"/>
      <c r="CB22" s="162"/>
      <c r="CC22" s="162"/>
      <c r="CD22" s="162"/>
      <c r="CE22" s="162"/>
      <c r="CF22" s="2"/>
      <c r="CG22" s="2"/>
      <c r="CH22" s="2"/>
      <c r="CI22" s="2"/>
      <c r="CJ22" s="2"/>
      <c r="CK22" s="2"/>
    </row>
    <row r="23" spans="1:89" ht="72" customHeight="1">
      <c r="A23" s="160" t="s">
        <v>258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0"/>
      <c r="AC23" s="160"/>
      <c r="AD23" s="160"/>
      <c r="AE23" s="153" t="s">
        <v>228</v>
      </c>
      <c r="AF23" s="153"/>
      <c r="AG23" s="153"/>
      <c r="AH23" s="153"/>
      <c r="AI23" s="153"/>
      <c r="AJ23" s="153"/>
      <c r="AK23" s="154" t="s">
        <v>259</v>
      </c>
      <c r="AL23" s="154"/>
      <c r="AM23" s="154"/>
      <c r="AN23" s="154"/>
      <c r="AO23" s="154"/>
      <c r="AP23" s="154"/>
      <c r="AQ23" s="154"/>
      <c r="AR23" s="154"/>
      <c r="AS23" s="154"/>
      <c r="AT23" s="149">
        <v>124000</v>
      </c>
      <c r="AU23" s="149"/>
      <c r="AV23" s="149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5">
        <v>79036.45</v>
      </c>
      <c r="BL23" s="155"/>
      <c r="BM23" s="155"/>
      <c r="BN23" s="155"/>
      <c r="BO23" s="155"/>
      <c r="BP23" s="155"/>
      <c r="BQ23" s="155"/>
      <c r="BR23" s="155"/>
      <c r="BS23" s="155"/>
      <c r="BT23" s="155"/>
      <c r="BU23" s="155"/>
      <c r="BV23" s="155">
        <f t="shared" si="1"/>
        <v>44963.55</v>
      </c>
      <c r="BW23" s="155"/>
      <c r="BX23" s="155"/>
      <c r="BY23" s="155"/>
      <c r="BZ23" s="155"/>
      <c r="CA23" s="155"/>
      <c r="CB23" s="155"/>
      <c r="CC23" s="155"/>
      <c r="CD23" s="155"/>
      <c r="CE23" s="155"/>
      <c r="CF23" s="2"/>
      <c r="CG23" s="2"/>
      <c r="CH23" s="2"/>
      <c r="CI23" s="2"/>
      <c r="CJ23" s="2"/>
      <c r="CK23" s="2"/>
    </row>
    <row r="24" spans="1:89" ht="83.25" customHeight="1">
      <c r="A24" s="160" t="s">
        <v>260</v>
      </c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160"/>
      <c r="AD24" s="160"/>
      <c r="AE24" s="153" t="s">
        <v>228</v>
      </c>
      <c r="AF24" s="153"/>
      <c r="AG24" s="153"/>
      <c r="AH24" s="153"/>
      <c r="AI24" s="153"/>
      <c r="AJ24" s="153"/>
      <c r="AK24" s="154" t="s">
        <v>261</v>
      </c>
      <c r="AL24" s="154"/>
      <c r="AM24" s="154"/>
      <c r="AN24" s="154"/>
      <c r="AO24" s="154"/>
      <c r="AP24" s="154"/>
      <c r="AQ24" s="154"/>
      <c r="AR24" s="154"/>
      <c r="AS24" s="154"/>
      <c r="AT24" s="149">
        <v>49300</v>
      </c>
      <c r="AU24" s="149"/>
      <c r="AV24" s="149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62">
        <v>22742.87</v>
      </c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55">
        <f t="shared" si="1"/>
        <v>26557.13</v>
      </c>
      <c r="BW24" s="155"/>
      <c r="BX24" s="155"/>
      <c r="BY24" s="155"/>
      <c r="BZ24" s="155"/>
      <c r="CA24" s="155"/>
      <c r="CB24" s="155"/>
      <c r="CC24" s="155"/>
      <c r="CD24" s="155"/>
      <c r="CE24" s="155"/>
      <c r="CF24" s="2"/>
      <c r="CG24" s="2"/>
      <c r="CH24" s="2"/>
      <c r="CI24" s="2"/>
      <c r="CJ24" s="2"/>
      <c r="CK24" s="2"/>
    </row>
    <row r="25" spans="1:89" ht="7.5" customHeight="1" hidden="1">
      <c r="A25" s="161" t="s">
        <v>262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53" t="s">
        <v>228</v>
      </c>
      <c r="AF25" s="153"/>
      <c r="AG25" s="153"/>
      <c r="AH25" s="153"/>
      <c r="AI25" s="153"/>
      <c r="AJ25" s="153"/>
      <c r="AK25" s="154" t="s">
        <v>263</v>
      </c>
      <c r="AL25" s="154"/>
      <c r="AM25" s="154"/>
      <c r="AN25" s="154"/>
      <c r="AO25" s="154"/>
      <c r="AP25" s="154"/>
      <c r="AQ25" s="154"/>
      <c r="AR25" s="154"/>
      <c r="AS25" s="154"/>
      <c r="AT25" s="149">
        <v>0</v>
      </c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5">
        <v>0</v>
      </c>
      <c r="BL25" s="155"/>
      <c r="BM25" s="155"/>
      <c r="BN25" s="155"/>
      <c r="BO25" s="155"/>
      <c r="BP25" s="155"/>
      <c r="BQ25" s="155"/>
      <c r="BR25" s="155"/>
      <c r="BS25" s="155"/>
      <c r="BT25" s="155"/>
      <c r="BU25" s="155"/>
      <c r="BV25" s="155" t="s">
        <v>45</v>
      </c>
      <c r="BW25" s="155"/>
      <c r="BX25" s="155"/>
      <c r="BY25" s="155"/>
      <c r="BZ25" s="155"/>
      <c r="CA25" s="155"/>
      <c r="CB25" s="155"/>
      <c r="CC25" s="155"/>
      <c r="CD25" s="155"/>
      <c r="CE25" s="155"/>
      <c r="CF25" s="2"/>
      <c r="CG25" s="2"/>
      <c r="CH25" s="2"/>
      <c r="CI25" s="2"/>
      <c r="CJ25" s="2"/>
      <c r="CK25" s="2"/>
    </row>
    <row r="26" spans="1:89" ht="81.75" customHeight="1">
      <c r="A26" s="160" t="s">
        <v>264</v>
      </c>
      <c r="B26" s="160"/>
      <c r="C26" s="160"/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160"/>
      <c r="AD26" s="160"/>
      <c r="AE26" s="153" t="s">
        <v>228</v>
      </c>
      <c r="AF26" s="153"/>
      <c r="AG26" s="153"/>
      <c r="AH26" s="153"/>
      <c r="AI26" s="153"/>
      <c r="AJ26" s="153"/>
      <c r="AK26" s="154" t="s">
        <v>265</v>
      </c>
      <c r="AL26" s="154"/>
      <c r="AM26" s="154"/>
      <c r="AN26" s="154"/>
      <c r="AO26" s="154"/>
      <c r="AP26" s="154"/>
      <c r="AQ26" s="154"/>
      <c r="AR26" s="154"/>
      <c r="AS26" s="154"/>
      <c r="AT26" s="163">
        <v>10000</v>
      </c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/>
      <c r="BH26" s="163"/>
      <c r="BI26" s="163"/>
      <c r="BJ26" s="163"/>
      <c r="BK26" s="155" t="s">
        <v>45</v>
      </c>
      <c r="BL26" s="155"/>
      <c r="BM26" s="155"/>
      <c r="BN26" s="155"/>
      <c r="BO26" s="155"/>
      <c r="BP26" s="155"/>
      <c r="BQ26" s="155"/>
      <c r="BR26" s="155"/>
      <c r="BS26" s="155"/>
      <c r="BT26" s="155"/>
      <c r="BU26" s="155"/>
      <c r="BV26" s="155">
        <f>AT26</f>
        <v>10000</v>
      </c>
      <c r="BW26" s="155"/>
      <c r="BX26" s="155"/>
      <c r="BY26" s="155"/>
      <c r="BZ26" s="155"/>
      <c r="CA26" s="155"/>
      <c r="CB26" s="155"/>
      <c r="CC26" s="155"/>
      <c r="CD26" s="155"/>
      <c r="CE26" s="155"/>
      <c r="CF26" s="2"/>
      <c r="CG26" s="2"/>
      <c r="CH26" s="2"/>
      <c r="CI26" s="2"/>
      <c r="CJ26" s="2"/>
      <c r="CK26" s="2"/>
    </row>
    <row r="27" spans="1:89" ht="72.75" customHeight="1">
      <c r="A27" s="160" t="s">
        <v>266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0"/>
      <c r="AC27" s="160"/>
      <c r="AD27" s="160"/>
      <c r="AE27" s="153" t="s">
        <v>228</v>
      </c>
      <c r="AF27" s="153"/>
      <c r="AG27" s="153"/>
      <c r="AH27" s="153"/>
      <c r="AI27" s="153"/>
      <c r="AJ27" s="153"/>
      <c r="AK27" s="154" t="s">
        <v>267</v>
      </c>
      <c r="AL27" s="154"/>
      <c r="AM27" s="154"/>
      <c r="AN27" s="154"/>
      <c r="AO27" s="154"/>
      <c r="AP27" s="154"/>
      <c r="AQ27" s="154"/>
      <c r="AR27" s="154"/>
      <c r="AS27" s="154"/>
      <c r="AT27" s="149">
        <v>981400</v>
      </c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55">
        <v>578676.06</v>
      </c>
      <c r="BL27" s="155"/>
      <c r="BM27" s="155"/>
      <c r="BN27" s="155"/>
      <c r="BO27" s="155"/>
      <c r="BP27" s="155"/>
      <c r="BQ27" s="155"/>
      <c r="BR27" s="155"/>
      <c r="BS27" s="155"/>
      <c r="BT27" s="155"/>
      <c r="BU27" s="155"/>
      <c r="BV27" s="155">
        <f aca="true" t="shared" si="2" ref="BV27:BV31">AT27-BK27</f>
        <v>402723.93999999994</v>
      </c>
      <c r="BW27" s="155"/>
      <c r="BX27" s="155"/>
      <c r="BY27" s="155"/>
      <c r="BZ27" s="155"/>
      <c r="CA27" s="155"/>
      <c r="CB27" s="155"/>
      <c r="CC27" s="155"/>
      <c r="CD27" s="155"/>
      <c r="CE27" s="155"/>
      <c r="CF27" s="2"/>
      <c r="CG27" s="2"/>
      <c r="CH27" s="2"/>
      <c r="CI27" s="2"/>
      <c r="CJ27" s="2"/>
      <c r="CK27" s="2"/>
    </row>
    <row r="28" spans="1:89" ht="95.25" customHeight="1">
      <c r="A28" s="160" t="s">
        <v>268</v>
      </c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0"/>
      <c r="AC28" s="160"/>
      <c r="AD28" s="160"/>
      <c r="AE28" s="153" t="s">
        <v>228</v>
      </c>
      <c r="AF28" s="153"/>
      <c r="AG28" s="153"/>
      <c r="AH28" s="153"/>
      <c r="AI28" s="153"/>
      <c r="AJ28" s="153"/>
      <c r="AK28" s="154" t="s">
        <v>269</v>
      </c>
      <c r="AL28" s="154"/>
      <c r="AM28" s="154"/>
      <c r="AN28" s="154"/>
      <c r="AO28" s="154"/>
      <c r="AP28" s="154"/>
      <c r="AQ28" s="154"/>
      <c r="AR28" s="154"/>
      <c r="AS28" s="154"/>
      <c r="AT28" s="158">
        <v>20000</v>
      </c>
      <c r="AU28" s="158"/>
      <c r="AV28" s="158"/>
      <c r="AW28" s="158"/>
      <c r="AX28" s="158"/>
      <c r="AY28" s="158"/>
      <c r="AZ28" s="158"/>
      <c r="BA28" s="158"/>
      <c r="BB28" s="158"/>
      <c r="BC28" s="158"/>
      <c r="BD28" s="158"/>
      <c r="BE28" s="158"/>
      <c r="BF28" s="158"/>
      <c r="BG28" s="158"/>
      <c r="BH28" s="158"/>
      <c r="BI28" s="158"/>
      <c r="BJ28" s="158"/>
      <c r="BK28" s="162">
        <v>16910</v>
      </c>
      <c r="BL28" s="162"/>
      <c r="BM28" s="162"/>
      <c r="BN28" s="162"/>
      <c r="BO28" s="162"/>
      <c r="BP28" s="162"/>
      <c r="BQ28" s="162"/>
      <c r="BR28" s="162"/>
      <c r="BS28" s="162"/>
      <c r="BT28" s="162"/>
      <c r="BU28" s="162"/>
      <c r="BV28" s="155">
        <f t="shared" si="2"/>
        <v>3090</v>
      </c>
      <c r="BW28" s="155"/>
      <c r="BX28" s="155"/>
      <c r="BY28" s="155"/>
      <c r="BZ28" s="155"/>
      <c r="CA28" s="155"/>
      <c r="CB28" s="155"/>
      <c r="CC28" s="155"/>
      <c r="CD28" s="155"/>
      <c r="CE28" s="155"/>
      <c r="CF28" s="2"/>
      <c r="CG28" s="2"/>
      <c r="CH28" s="2"/>
      <c r="CI28" s="2"/>
      <c r="CJ28" s="2"/>
      <c r="CK28" s="2"/>
    </row>
    <row r="29" spans="1:89" ht="71.25" customHeight="1">
      <c r="A29" s="160" t="s">
        <v>270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  <c r="AB29" s="160"/>
      <c r="AC29" s="160"/>
      <c r="AD29" s="160"/>
      <c r="AE29" s="153" t="s">
        <v>228</v>
      </c>
      <c r="AF29" s="153"/>
      <c r="AG29" s="153"/>
      <c r="AH29" s="153"/>
      <c r="AI29" s="153"/>
      <c r="AJ29" s="153"/>
      <c r="AK29" s="154" t="s">
        <v>271</v>
      </c>
      <c r="AL29" s="154"/>
      <c r="AM29" s="154"/>
      <c r="AN29" s="154"/>
      <c r="AO29" s="154"/>
      <c r="AP29" s="154"/>
      <c r="AQ29" s="154"/>
      <c r="AR29" s="154"/>
      <c r="AS29" s="154"/>
      <c r="AT29" s="149">
        <v>700600</v>
      </c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62">
        <v>359137.22</v>
      </c>
      <c r="BL29" s="162"/>
      <c r="BM29" s="162"/>
      <c r="BN29" s="162"/>
      <c r="BO29" s="162"/>
      <c r="BP29" s="162"/>
      <c r="BQ29" s="162"/>
      <c r="BR29" s="162"/>
      <c r="BS29" s="162"/>
      <c r="BT29" s="162"/>
      <c r="BU29" s="162"/>
      <c r="BV29" s="155">
        <f t="shared" si="2"/>
        <v>341462.78</v>
      </c>
      <c r="BW29" s="155"/>
      <c r="BX29" s="155"/>
      <c r="BY29" s="155"/>
      <c r="BZ29" s="155"/>
      <c r="CA29" s="155"/>
      <c r="CB29" s="155"/>
      <c r="CC29" s="155"/>
      <c r="CD29" s="155"/>
      <c r="CE29" s="155"/>
      <c r="CF29" s="2"/>
      <c r="CG29" s="2"/>
      <c r="CH29" s="2"/>
      <c r="CI29" s="2"/>
      <c r="CJ29" s="2"/>
      <c r="CK29" s="2"/>
    </row>
    <row r="30" spans="1:89" ht="70.5" customHeight="1">
      <c r="A30" s="160" t="s">
        <v>272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B30" s="160"/>
      <c r="AC30" s="160"/>
      <c r="AD30" s="160"/>
      <c r="AE30" s="153" t="s">
        <v>228</v>
      </c>
      <c r="AF30" s="153"/>
      <c r="AG30" s="153"/>
      <c r="AH30" s="153"/>
      <c r="AI30" s="153"/>
      <c r="AJ30" s="153"/>
      <c r="AK30" s="154" t="s">
        <v>273</v>
      </c>
      <c r="AL30" s="154"/>
      <c r="AM30" s="154"/>
      <c r="AN30" s="154"/>
      <c r="AO30" s="154"/>
      <c r="AP30" s="154"/>
      <c r="AQ30" s="154"/>
      <c r="AR30" s="154"/>
      <c r="AS30" s="154"/>
      <c r="AT30" s="159">
        <f>50000+100000+200000</f>
        <v>350000</v>
      </c>
      <c r="AU30" s="159"/>
      <c r="AV30" s="159"/>
      <c r="AW30" s="159"/>
      <c r="AX30" s="159"/>
      <c r="AY30" s="159"/>
      <c r="AZ30" s="159"/>
      <c r="BA30" s="159"/>
      <c r="BB30" s="159"/>
      <c r="BC30" s="159"/>
      <c r="BD30" s="159"/>
      <c r="BE30" s="159"/>
      <c r="BF30" s="159"/>
      <c r="BG30" s="159"/>
      <c r="BH30" s="159"/>
      <c r="BI30" s="159"/>
      <c r="BJ30" s="159"/>
      <c r="BK30" s="162">
        <v>61770.6</v>
      </c>
      <c r="BL30" s="162"/>
      <c r="BM30" s="162"/>
      <c r="BN30" s="162"/>
      <c r="BO30" s="162"/>
      <c r="BP30" s="162"/>
      <c r="BQ30" s="162"/>
      <c r="BR30" s="162"/>
      <c r="BS30" s="162"/>
      <c r="BT30" s="162"/>
      <c r="BU30" s="162"/>
      <c r="BV30" s="162">
        <f t="shared" si="2"/>
        <v>288229.4</v>
      </c>
      <c r="BW30" s="162"/>
      <c r="BX30" s="162"/>
      <c r="BY30" s="162"/>
      <c r="BZ30" s="162"/>
      <c r="CA30" s="162"/>
      <c r="CB30" s="162"/>
      <c r="CC30" s="162"/>
      <c r="CD30" s="162"/>
      <c r="CE30" s="162"/>
      <c r="CF30" s="2"/>
      <c r="CG30" s="2"/>
      <c r="CH30" s="2"/>
      <c r="CI30" s="2"/>
      <c r="CJ30" s="2"/>
      <c r="CK30" s="2"/>
    </row>
    <row r="31" spans="1:89" ht="72" customHeight="1">
      <c r="A31" s="164" t="s">
        <v>274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53" t="s">
        <v>228</v>
      </c>
      <c r="AF31" s="153"/>
      <c r="AG31" s="153"/>
      <c r="AH31" s="153"/>
      <c r="AI31" s="153"/>
      <c r="AJ31" s="153"/>
      <c r="AK31" s="154" t="s">
        <v>275</v>
      </c>
      <c r="AL31" s="154"/>
      <c r="AM31" s="154"/>
      <c r="AN31" s="154"/>
      <c r="AO31" s="154"/>
      <c r="AP31" s="154"/>
      <c r="AQ31" s="154"/>
      <c r="AR31" s="154"/>
      <c r="AS31" s="154"/>
      <c r="AT31" s="159">
        <f>30000+150000+55847.59+200000</f>
        <v>435847.58999999997</v>
      </c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62">
        <v>152840.52</v>
      </c>
      <c r="BL31" s="162"/>
      <c r="BM31" s="162"/>
      <c r="BN31" s="162"/>
      <c r="BO31" s="162"/>
      <c r="BP31" s="162"/>
      <c r="BQ31" s="162"/>
      <c r="BR31" s="162"/>
      <c r="BS31" s="162"/>
      <c r="BT31" s="162"/>
      <c r="BU31" s="162"/>
      <c r="BV31" s="162">
        <f t="shared" si="2"/>
        <v>283007.06999999995</v>
      </c>
      <c r="BW31" s="162"/>
      <c r="BX31" s="162"/>
      <c r="BY31" s="162"/>
      <c r="BZ31" s="162"/>
      <c r="CA31" s="162"/>
      <c r="CB31" s="162"/>
      <c r="CC31" s="162"/>
      <c r="CD31" s="162"/>
      <c r="CE31" s="162"/>
      <c r="CF31" s="2"/>
      <c r="CG31" s="2"/>
      <c r="CH31" s="2"/>
      <c r="CI31" s="2"/>
      <c r="CJ31" s="2"/>
      <c r="CK31" s="2"/>
    </row>
    <row r="32" spans="1:89" ht="72" customHeight="1" hidden="1">
      <c r="A32" s="160" t="s">
        <v>236</v>
      </c>
      <c r="B32" s="160"/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  <c r="AA32" s="160"/>
      <c r="AB32" s="160"/>
      <c r="AC32" s="160"/>
      <c r="AD32" s="160"/>
      <c r="AE32" s="153" t="s">
        <v>228</v>
      </c>
      <c r="AF32" s="153"/>
      <c r="AG32" s="153"/>
      <c r="AH32" s="153"/>
      <c r="AI32" s="153"/>
      <c r="AJ32" s="153"/>
      <c r="AK32" s="154" t="s">
        <v>276</v>
      </c>
      <c r="AL32" s="154"/>
      <c r="AM32" s="154"/>
      <c r="AN32" s="154"/>
      <c r="AO32" s="154"/>
      <c r="AP32" s="154"/>
      <c r="AQ32" s="154"/>
      <c r="AR32" s="154"/>
      <c r="AS32" s="154"/>
      <c r="AT32" s="163">
        <v>0</v>
      </c>
      <c r="AU32" s="163"/>
      <c r="AV32" s="163"/>
      <c r="AW32" s="163"/>
      <c r="AX32" s="163"/>
      <c r="AY32" s="163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/>
      <c r="BJ32" s="163"/>
      <c r="BK32" s="155" t="s">
        <v>45</v>
      </c>
      <c r="BL32" s="155"/>
      <c r="BM32" s="155"/>
      <c r="BN32" s="155"/>
      <c r="BO32" s="155"/>
      <c r="BP32" s="155"/>
      <c r="BQ32" s="155"/>
      <c r="BR32" s="155"/>
      <c r="BS32" s="155"/>
      <c r="BT32" s="155"/>
      <c r="BU32" s="155"/>
      <c r="BV32" s="155">
        <f>AT32</f>
        <v>0</v>
      </c>
      <c r="BW32" s="155"/>
      <c r="BX32" s="155"/>
      <c r="BY32" s="155"/>
      <c r="BZ32" s="155"/>
      <c r="CA32" s="155"/>
      <c r="CB32" s="155"/>
      <c r="CC32" s="155"/>
      <c r="CD32" s="155"/>
      <c r="CE32" s="155"/>
      <c r="CF32" s="2"/>
      <c r="CG32" s="2"/>
      <c r="CH32" s="2"/>
      <c r="CI32" s="2"/>
      <c r="CJ32" s="2"/>
      <c r="CK32" s="2"/>
    </row>
    <row r="33" spans="1:89" ht="105" customHeight="1">
      <c r="A33" s="160" t="s">
        <v>277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60"/>
      <c r="AD33" s="160"/>
      <c r="AE33" s="153" t="s">
        <v>228</v>
      </c>
      <c r="AF33" s="153"/>
      <c r="AG33" s="153"/>
      <c r="AH33" s="153"/>
      <c r="AI33" s="153"/>
      <c r="AJ33" s="153"/>
      <c r="AK33" s="154" t="s">
        <v>278</v>
      </c>
      <c r="AL33" s="154"/>
      <c r="AM33" s="154"/>
      <c r="AN33" s="154"/>
      <c r="AO33" s="154"/>
      <c r="AP33" s="154"/>
      <c r="AQ33" s="154"/>
      <c r="AR33" s="154"/>
      <c r="AS33" s="154"/>
      <c r="AT33" s="159">
        <v>2803800</v>
      </c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5">
        <v>1671305.64</v>
      </c>
      <c r="BL33" s="155"/>
      <c r="BM33" s="155"/>
      <c r="BN33" s="155"/>
      <c r="BO33" s="155"/>
      <c r="BP33" s="155"/>
      <c r="BQ33" s="155"/>
      <c r="BR33" s="155"/>
      <c r="BS33" s="155"/>
      <c r="BT33" s="155"/>
      <c r="BU33" s="155"/>
      <c r="BV33" s="155">
        <f>AT33-BK33</f>
        <v>1132494.36</v>
      </c>
      <c r="BW33" s="155"/>
      <c r="BX33" s="155"/>
      <c r="BY33" s="155"/>
      <c r="BZ33" s="155"/>
      <c r="CA33" s="155"/>
      <c r="CB33" s="155"/>
      <c r="CC33" s="155"/>
      <c r="CD33" s="155"/>
      <c r="CE33" s="155"/>
      <c r="CF33" s="2"/>
      <c r="CG33" s="2"/>
      <c r="CH33" s="2"/>
      <c r="CI33" s="2"/>
      <c r="CJ33" s="2"/>
      <c r="CK33" s="2"/>
    </row>
    <row r="34" spans="1:89" ht="126" customHeight="1" hidden="1">
      <c r="A34" s="160" t="s">
        <v>279</v>
      </c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  <c r="AE34" s="153" t="s">
        <v>228</v>
      </c>
      <c r="AF34" s="153"/>
      <c r="AG34" s="153"/>
      <c r="AH34" s="153"/>
      <c r="AI34" s="153"/>
      <c r="AJ34" s="153"/>
      <c r="AK34" s="154" t="s">
        <v>280</v>
      </c>
      <c r="AL34" s="154"/>
      <c r="AM34" s="154"/>
      <c r="AN34" s="154"/>
      <c r="AO34" s="154"/>
      <c r="AP34" s="154"/>
      <c r="AQ34" s="154"/>
      <c r="AR34" s="154"/>
      <c r="AS34" s="154"/>
      <c r="AT34" s="149">
        <v>0</v>
      </c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55">
        <v>74000</v>
      </c>
      <c r="BL34" s="155"/>
      <c r="BM34" s="155"/>
      <c r="BN34" s="155"/>
      <c r="BO34" s="155"/>
      <c r="BP34" s="155"/>
      <c r="BQ34" s="155"/>
      <c r="BR34" s="155"/>
      <c r="BS34" s="155"/>
      <c r="BT34" s="155"/>
      <c r="BU34" s="155"/>
      <c r="BV34" s="155" t="s">
        <v>45</v>
      </c>
      <c r="BW34" s="155"/>
      <c r="BX34" s="155"/>
      <c r="BY34" s="155"/>
      <c r="BZ34" s="155"/>
      <c r="CA34" s="155"/>
      <c r="CB34" s="155"/>
      <c r="CC34" s="155"/>
      <c r="CD34" s="155"/>
      <c r="CE34" s="155"/>
      <c r="CF34" s="2"/>
      <c r="CG34" s="2"/>
      <c r="CH34" s="2"/>
      <c r="CI34" s="2"/>
      <c r="CJ34" s="2"/>
      <c r="CK34" s="2"/>
    </row>
    <row r="35" spans="1:89" ht="83.25" customHeight="1" hidden="1">
      <c r="A35" s="160" t="s">
        <v>281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  <c r="AE35" s="153" t="s">
        <v>228</v>
      </c>
      <c r="AF35" s="153"/>
      <c r="AG35" s="153"/>
      <c r="AH35" s="153"/>
      <c r="AI35" s="153"/>
      <c r="AJ35" s="153"/>
      <c r="AK35" s="154" t="s">
        <v>282</v>
      </c>
      <c r="AL35" s="154"/>
      <c r="AM35" s="154"/>
      <c r="AN35" s="154"/>
      <c r="AO35" s="154"/>
      <c r="AP35" s="154"/>
      <c r="AQ35" s="154"/>
      <c r="AR35" s="154"/>
      <c r="AS35" s="154"/>
      <c r="AT35" s="155">
        <v>0</v>
      </c>
      <c r="AU35" s="155"/>
      <c r="AV35" s="155"/>
      <c r="AW35" s="155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155"/>
      <c r="BJ35" s="155"/>
      <c r="BK35" s="162">
        <v>15100</v>
      </c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55" t="s">
        <v>45</v>
      </c>
      <c r="BW35" s="155"/>
      <c r="BX35" s="155"/>
      <c r="BY35" s="155"/>
      <c r="BZ35" s="155"/>
      <c r="CA35" s="155"/>
      <c r="CB35" s="155"/>
      <c r="CC35" s="155"/>
      <c r="CD35" s="155"/>
      <c r="CE35" s="155"/>
      <c r="CF35" s="2"/>
      <c r="CG35" s="2"/>
      <c r="CH35" s="2"/>
      <c r="CI35" s="2"/>
      <c r="CJ35" s="2"/>
      <c r="CK35" s="2"/>
    </row>
    <row r="36" spans="1:89" ht="116.25" customHeight="1">
      <c r="A36" s="160" t="s">
        <v>283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53" t="s">
        <v>228</v>
      </c>
      <c r="AF36" s="153"/>
      <c r="AG36" s="153"/>
      <c r="AH36" s="153"/>
      <c r="AI36" s="153"/>
      <c r="AJ36" s="153"/>
      <c r="AK36" s="154" t="s">
        <v>282</v>
      </c>
      <c r="AL36" s="154"/>
      <c r="AM36" s="154"/>
      <c r="AN36" s="154"/>
      <c r="AO36" s="154"/>
      <c r="AP36" s="154"/>
      <c r="AQ36" s="154"/>
      <c r="AR36" s="154"/>
      <c r="AS36" s="154"/>
      <c r="AT36" s="165">
        <v>612100</v>
      </c>
      <c r="AU36" s="165"/>
      <c r="AV36" s="165"/>
      <c r="AW36" s="165"/>
      <c r="AX36" s="165"/>
      <c r="AY36" s="165"/>
      <c r="AZ36" s="165"/>
      <c r="BA36" s="165"/>
      <c r="BB36" s="165"/>
      <c r="BC36" s="165"/>
      <c r="BD36" s="165"/>
      <c r="BE36" s="165"/>
      <c r="BF36" s="165"/>
      <c r="BG36" s="165"/>
      <c r="BH36" s="165"/>
      <c r="BI36" s="165"/>
      <c r="BJ36" s="165"/>
      <c r="BK36" s="162">
        <v>612034.07</v>
      </c>
      <c r="BL36" s="162"/>
      <c r="BM36" s="162"/>
      <c r="BN36" s="162"/>
      <c r="BO36" s="162"/>
      <c r="BP36" s="162"/>
      <c r="BQ36" s="162"/>
      <c r="BR36" s="162"/>
      <c r="BS36" s="162"/>
      <c r="BT36" s="162"/>
      <c r="BU36" s="162"/>
      <c r="BV36" s="155">
        <f>AT36-BK36</f>
        <v>65.93000000005122</v>
      </c>
      <c r="BW36" s="155"/>
      <c r="BX36" s="155"/>
      <c r="BY36" s="155"/>
      <c r="BZ36" s="155"/>
      <c r="CA36" s="155"/>
      <c r="CB36" s="155"/>
      <c r="CC36" s="155"/>
      <c r="CD36" s="155"/>
      <c r="CE36" s="155"/>
      <c r="CF36" s="2"/>
      <c r="CG36" s="2"/>
      <c r="CH36" s="2"/>
      <c r="CI36" s="2"/>
      <c r="CJ36" s="2"/>
      <c r="CK36" s="2"/>
    </row>
    <row r="37" spans="1:89" ht="24" customHeight="1" hidden="1">
      <c r="A37" s="161" t="s">
        <v>284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53" t="s">
        <v>228</v>
      </c>
      <c r="AF37" s="153"/>
      <c r="AG37" s="153"/>
      <c r="AH37" s="153"/>
      <c r="AI37" s="153"/>
      <c r="AJ37" s="153"/>
      <c r="AK37" s="154" t="s">
        <v>285</v>
      </c>
      <c r="AL37" s="154"/>
      <c r="AM37" s="154"/>
      <c r="AN37" s="154"/>
      <c r="AO37" s="154"/>
      <c r="AP37" s="154"/>
      <c r="AQ37" s="154"/>
      <c r="AR37" s="154"/>
      <c r="AS37" s="154"/>
      <c r="AT37" s="155">
        <v>0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62">
        <v>330000</v>
      </c>
      <c r="BL37" s="162"/>
      <c r="BM37" s="162"/>
      <c r="BN37" s="162"/>
      <c r="BO37" s="162"/>
      <c r="BP37" s="162"/>
      <c r="BQ37" s="162"/>
      <c r="BR37" s="162"/>
      <c r="BS37" s="162"/>
      <c r="BT37" s="162"/>
      <c r="BU37" s="162"/>
      <c r="BV37" s="155" t="s">
        <v>45</v>
      </c>
      <c r="BW37" s="155"/>
      <c r="BX37" s="155"/>
      <c r="BY37" s="155"/>
      <c r="BZ37" s="155"/>
      <c r="CA37" s="155"/>
      <c r="CB37" s="155"/>
      <c r="CC37" s="155"/>
      <c r="CD37" s="155"/>
      <c r="CE37" s="155"/>
      <c r="CF37" s="2"/>
      <c r="CG37" s="2"/>
      <c r="CH37" s="2"/>
      <c r="CI37" s="2"/>
      <c r="CJ37" s="2"/>
      <c r="CK37" s="2"/>
    </row>
    <row r="38" spans="1:89" ht="104.25" customHeight="1">
      <c r="A38" s="160" t="s">
        <v>286</v>
      </c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  <c r="AA38" s="160"/>
      <c r="AB38" s="160"/>
      <c r="AC38" s="160"/>
      <c r="AD38" s="160"/>
      <c r="AE38" s="153" t="s">
        <v>228</v>
      </c>
      <c r="AF38" s="153"/>
      <c r="AG38" s="153"/>
      <c r="AH38" s="153"/>
      <c r="AI38" s="153"/>
      <c r="AJ38" s="153"/>
      <c r="AK38" s="154" t="s">
        <v>287</v>
      </c>
      <c r="AL38" s="154"/>
      <c r="AM38" s="154"/>
      <c r="AN38" s="154"/>
      <c r="AO38" s="154"/>
      <c r="AP38" s="154"/>
      <c r="AQ38" s="154"/>
      <c r="AR38" s="154"/>
      <c r="AS38" s="154"/>
      <c r="AT38" s="155">
        <v>115000</v>
      </c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>
        <v>68515.12</v>
      </c>
      <c r="BL38" s="155"/>
      <c r="BM38" s="155"/>
      <c r="BN38" s="155"/>
      <c r="BO38" s="155"/>
      <c r="BP38" s="155"/>
      <c r="BQ38" s="155"/>
      <c r="BR38" s="155"/>
      <c r="BS38" s="155"/>
      <c r="BT38" s="155"/>
      <c r="BU38" s="155"/>
      <c r="BV38" s="155">
        <f aca="true" t="shared" si="3" ref="BV38:BV39">AT38-BK38</f>
        <v>46484.880000000005</v>
      </c>
      <c r="BW38" s="155"/>
      <c r="BX38" s="155"/>
      <c r="BY38" s="155"/>
      <c r="BZ38" s="155"/>
      <c r="CA38" s="155"/>
      <c r="CB38" s="155"/>
      <c r="CC38" s="155"/>
      <c r="CD38" s="155"/>
      <c r="CE38" s="155"/>
      <c r="CF38" s="2"/>
      <c r="CG38" s="2"/>
      <c r="CH38" s="2"/>
      <c r="CI38" s="2"/>
      <c r="CJ38" s="2"/>
      <c r="CK38" s="2"/>
    </row>
    <row r="39" spans="1:89" ht="70.5" customHeight="1">
      <c r="A39" s="160" t="s">
        <v>288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53" t="s">
        <v>228</v>
      </c>
      <c r="AF39" s="153"/>
      <c r="AG39" s="153"/>
      <c r="AH39" s="153"/>
      <c r="AI39" s="153"/>
      <c r="AJ39" s="153"/>
      <c r="AK39" s="147" t="s">
        <v>289</v>
      </c>
      <c r="AL39" s="147"/>
      <c r="AM39" s="147"/>
      <c r="AN39" s="147"/>
      <c r="AO39" s="147"/>
      <c r="AP39" s="147"/>
      <c r="AQ39" s="147"/>
      <c r="AR39" s="147"/>
      <c r="AS39" s="147"/>
      <c r="AT39" s="159">
        <f>30000+50000</f>
        <v>80000</v>
      </c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62">
        <v>7780</v>
      </c>
      <c r="BL39" s="162"/>
      <c r="BM39" s="162"/>
      <c r="BN39" s="162"/>
      <c r="BO39" s="162"/>
      <c r="BP39" s="162"/>
      <c r="BQ39" s="162"/>
      <c r="BR39" s="162"/>
      <c r="BS39" s="162"/>
      <c r="BT39" s="162"/>
      <c r="BU39" s="162"/>
      <c r="BV39" s="155">
        <f t="shared" si="3"/>
        <v>72220</v>
      </c>
      <c r="BW39" s="155"/>
      <c r="BX39" s="155"/>
      <c r="BY39" s="155"/>
      <c r="BZ39" s="155"/>
      <c r="CA39" s="155"/>
      <c r="CB39" s="155"/>
      <c r="CC39" s="155"/>
      <c r="CD39" s="155"/>
      <c r="CE39" s="155"/>
      <c r="CF39" s="2"/>
      <c r="CG39" s="2"/>
      <c r="CH39" s="2"/>
      <c r="CI39" s="2"/>
      <c r="CJ39" s="2"/>
      <c r="CK39" s="2"/>
    </row>
    <row r="40" spans="1:89" ht="50.25" customHeight="1">
      <c r="A40" s="166" t="s">
        <v>290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  <c r="Q40" s="166"/>
      <c r="R40" s="166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46" t="s">
        <v>228</v>
      </c>
      <c r="AF40" s="146"/>
      <c r="AG40" s="146"/>
      <c r="AH40" s="146"/>
      <c r="AI40" s="146"/>
      <c r="AJ40" s="146"/>
      <c r="AK40" s="147" t="s">
        <v>291</v>
      </c>
      <c r="AL40" s="147"/>
      <c r="AM40" s="147"/>
      <c r="AN40" s="147"/>
      <c r="AO40" s="147"/>
      <c r="AP40" s="147"/>
      <c r="AQ40" s="147"/>
      <c r="AR40" s="147"/>
      <c r="AS40" s="147"/>
      <c r="AT40" s="148">
        <v>569013.45</v>
      </c>
      <c r="AU40" s="148"/>
      <c r="AV40" s="148"/>
      <c r="AW40" s="148"/>
      <c r="AX40" s="148"/>
      <c r="AY40" s="148"/>
      <c r="AZ40" s="148"/>
      <c r="BA40" s="148"/>
      <c r="BB40" s="148"/>
      <c r="BC40" s="148"/>
      <c r="BD40" s="148"/>
      <c r="BE40" s="148"/>
      <c r="BF40" s="148"/>
      <c r="BG40" s="148"/>
      <c r="BH40" s="148"/>
      <c r="BI40" s="148"/>
      <c r="BJ40" s="148"/>
      <c r="BK40" s="167">
        <v>569013.45</v>
      </c>
      <c r="BL40" s="167"/>
      <c r="BM40" s="167"/>
      <c r="BN40" s="167"/>
      <c r="BO40" s="167"/>
      <c r="BP40" s="167"/>
      <c r="BQ40" s="167"/>
      <c r="BR40" s="167"/>
      <c r="BS40" s="167"/>
      <c r="BT40" s="167"/>
      <c r="BU40" s="167"/>
      <c r="BV40" s="149" t="s">
        <v>45</v>
      </c>
      <c r="BW40" s="149"/>
      <c r="BX40" s="149"/>
      <c r="BY40" s="149"/>
      <c r="BZ40" s="149"/>
      <c r="CA40" s="149"/>
      <c r="CB40" s="149"/>
      <c r="CC40" s="149"/>
      <c r="CD40" s="149"/>
      <c r="CE40" s="149"/>
      <c r="CF40" s="168"/>
      <c r="CG40" s="168"/>
      <c r="CH40" s="168"/>
      <c r="CI40" s="168"/>
      <c r="CJ40" s="168"/>
      <c r="CK40" s="168"/>
    </row>
    <row r="41" spans="1:89" ht="15" customHeight="1">
      <c r="A41" s="169"/>
      <c r="B41" s="170"/>
      <c r="C41" s="170"/>
      <c r="D41" s="170"/>
      <c r="E41" s="170"/>
      <c r="F41" s="170"/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1"/>
      <c r="AE41" s="172"/>
      <c r="AF41" s="172"/>
      <c r="AG41" s="172"/>
      <c r="AH41" s="172"/>
      <c r="AI41" s="172"/>
      <c r="AJ41" s="172"/>
      <c r="AK41" s="173"/>
      <c r="AL41" s="173"/>
      <c r="AM41" s="173"/>
      <c r="AN41" s="173"/>
      <c r="AO41" s="173"/>
      <c r="AP41" s="173"/>
      <c r="AQ41" s="173"/>
      <c r="AR41" s="173"/>
      <c r="AS41" s="173"/>
      <c r="AT41" s="174"/>
      <c r="AU41" s="174"/>
      <c r="AV41" s="174"/>
      <c r="AW41" s="174"/>
      <c r="AX41" s="175"/>
      <c r="AY41" s="175"/>
      <c r="AZ41" s="175"/>
      <c r="BA41" s="175"/>
      <c r="BB41" s="175"/>
      <c r="BC41" s="175"/>
      <c r="BD41" s="175"/>
      <c r="BE41" s="175"/>
      <c r="BF41" s="175"/>
      <c r="BG41" s="175"/>
      <c r="BH41" s="175"/>
      <c r="BI41" s="174"/>
      <c r="BJ41" s="174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7"/>
      <c r="BW41" s="177"/>
      <c r="BX41" s="177"/>
      <c r="BY41" s="177"/>
      <c r="BZ41" s="177"/>
      <c r="CA41" s="177"/>
      <c r="CB41" s="177"/>
      <c r="CC41" s="177"/>
      <c r="CD41" s="177"/>
      <c r="CE41" s="177"/>
      <c r="CF41" s="2"/>
      <c r="CG41" s="2"/>
      <c r="CH41" s="2"/>
      <c r="CI41" s="2"/>
      <c r="CJ41" s="2"/>
      <c r="CK41" s="2"/>
    </row>
    <row r="42" spans="1:89" ht="23.25" customHeight="1">
      <c r="A42" s="178" t="s">
        <v>292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  <c r="P42" s="178"/>
      <c r="Q42" s="178"/>
      <c r="R42" s="178"/>
      <c r="S42" s="178"/>
      <c r="T42" s="178"/>
      <c r="U42" s="178"/>
      <c r="V42" s="178"/>
      <c r="W42" s="178"/>
      <c r="X42" s="178"/>
      <c r="Y42" s="178"/>
      <c r="Z42" s="178"/>
      <c r="AA42" s="178"/>
      <c r="AB42" s="178"/>
      <c r="AC42" s="178"/>
      <c r="AD42" s="178"/>
      <c r="AE42" s="179" t="s">
        <v>293</v>
      </c>
      <c r="AF42" s="179"/>
      <c r="AG42" s="179"/>
      <c r="AH42" s="179"/>
      <c r="AI42" s="179"/>
      <c r="AJ42" s="179"/>
      <c r="AK42" s="180" t="s">
        <v>33</v>
      </c>
      <c r="AL42" s="180"/>
      <c r="AM42" s="180"/>
      <c r="AN42" s="180"/>
      <c r="AO42" s="180"/>
      <c r="AP42" s="180"/>
      <c r="AQ42" s="180"/>
      <c r="AR42" s="180"/>
      <c r="AS42" s="180"/>
      <c r="AT42" s="181">
        <f>стр1!BB13-AT6</f>
        <v>-1566210.5599999987</v>
      </c>
      <c r="AU42" s="181"/>
      <c r="AV42" s="181"/>
      <c r="AW42" s="181"/>
      <c r="AX42" s="181"/>
      <c r="AY42" s="181"/>
      <c r="AZ42" s="181"/>
      <c r="BA42" s="181"/>
      <c r="BB42" s="181"/>
      <c r="BC42" s="181"/>
      <c r="BD42" s="181"/>
      <c r="BE42" s="181"/>
      <c r="BF42" s="181"/>
      <c r="BG42" s="181"/>
      <c r="BH42" s="181"/>
      <c r="BI42" s="181"/>
      <c r="BJ42" s="181"/>
      <c r="BK42" s="182">
        <f>стр1!BX13-стр2!BK6</f>
        <v>-1280258.6100000003</v>
      </c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3" t="s">
        <v>33</v>
      </c>
      <c r="BW42" s="183"/>
      <c r="BX42" s="183"/>
      <c r="BY42" s="183"/>
      <c r="BZ42" s="183"/>
      <c r="CA42" s="183"/>
      <c r="CB42" s="183"/>
      <c r="CC42" s="183"/>
      <c r="CD42" s="183"/>
      <c r="CE42" s="183"/>
      <c r="CF42" s="2"/>
      <c r="CG42" s="2"/>
      <c r="CH42" s="2"/>
      <c r="CI42" s="2"/>
      <c r="CJ42" s="2"/>
      <c r="CK42" s="2"/>
    </row>
  </sheetData>
  <sheetProtection selectLockedCells="1" selectUnlockedCells="1"/>
  <mergeCells count="230">
    <mergeCell ref="A2:CE2"/>
    <mergeCell ref="A4:AD4"/>
    <mergeCell ref="AE4:AJ4"/>
    <mergeCell ref="AK4:AS4"/>
    <mergeCell ref="AT4:BJ4"/>
    <mergeCell ref="BK4:BU4"/>
    <mergeCell ref="BV4:CE4"/>
    <mergeCell ref="A5:AD5"/>
    <mergeCell ref="AE5:AJ5"/>
    <mergeCell ref="AK5:AS5"/>
    <mergeCell ref="AT5:BJ5"/>
    <mergeCell ref="BK5:BU5"/>
    <mergeCell ref="BV5:CE5"/>
    <mergeCell ref="B6:AD6"/>
    <mergeCell ref="AE6:AJ6"/>
    <mergeCell ref="AK6:AS6"/>
    <mergeCell ref="AT6:BJ6"/>
    <mergeCell ref="BK6:BU6"/>
    <mergeCell ref="BV6:CE6"/>
    <mergeCell ref="B7:AD7"/>
    <mergeCell ref="AE7:AJ7"/>
    <mergeCell ref="AK7:AS7"/>
    <mergeCell ref="AT7:BJ7"/>
    <mergeCell ref="BK7:BU7"/>
    <mergeCell ref="BV7:CE7"/>
    <mergeCell ref="B8:AD8"/>
    <mergeCell ref="AE8:AJ8"/>
    <mergeCell ref="AK8:AS8"/>
    <mergeCell ref="AT8:BJ8"/>
    <mergeCell ref="BK8:BU8"/>
    <mergeCell ref="BV8:CE8"/>
    <mergeCell ref="A9:AD9"/>
    <mergeCell ref="AE9:AJ9"/>
    <mergeCell ref="AK9:AS9"/>
    <mergeCell ref="AT9:BJ9"/>
    <mergeCell ref="BK9:BU9"/>
    <mergeCell ref="BV9:CE9"/>
    <mergeCell ref="A10:AD10"/>
    <mergeCell ref="AE10:AJ10"/>
    <mergeCell ref="AK10:AS10"/>
    <mergeCell ref="AT10:BJ10"/>
    <mergeCell ref="BK10:BU10"/>
    <mergeCell ref="BV10:CE10"/>
    <mergeCell ref="A11:AD11"/>
    <mergeCell ref="AE11:AJ11"/>
    <mergeCell ref="AK11:AS11"/>
    <mergeCell ref="AT11:BJ11"/>
    <mergeCell ref="BK11:BU11"/>
    <mergeCell ref="BV11:CE11"/>
    <mergeCell ref="A12:AD12"/>
    <mergeCell ref="AE12:AJ12"/>
    <mergeCell ref="AK12:AS12"/>
    <mergeCell ref="AT12:BJ12"/>
    <mergeCell ref="BK12:BU12"/>
    <mergeCell ref="BV12:CE12"/>
    <mergeCell ref="A13:AD13"/>
    <mergeCell ref="AE13:AJ13"/>
    <mergeCell ref="AK13:AS13"/>
    <mergeCell ref="AT13:BJ13"/>
    <mergeCell ref="BK13:BU13"/>
    <mergeCell ref="BV13:CE13"/>
    <mergeCell ref="A14:AD14"/>
    <mergeCell ref="AE14:AJ14"/>
    <mergeCell ref="AK14:AS14"/>
    <mergeCell ref="AT14:BJ14"/>
    <mergeCell ref="BK14:BU14"/>
    <mergeCell ref="BV14:CE14"/>
    <mergeCell ref="A15:AD15"/>
    <mergeCell ref="AE15:AJ15"/>
    <mergeCell ref="AK15:AS15"/>
    <mergeCell ref="AT15:BJ15"/>
    <mergeCell ref="BK15:BU15"/>
    <mergeCell ref="BV15:CE15"/>
    <mergeCell ref="A16:AD16"/>
    <mergeCell ref="AE16:AJ16"/>
    <mergeCell ref="AK16:AS16"/>
    <mergeCell ref="AT16:BJ16"/>
    <mergeCell ref="BK16:BU16"/>
    <mergeCell ref="BV16:CE16"/>
    <mergeCell ref="A17:AD17"/>
    <mergeCell ref="AE17:AJ17"/>
    <mergeCell ref="AK17:AS17"/>
    <mergeCell ref="AT17:BJ17"/>
    <mergeCell ref="BK17:BU17"/>
    <mergeCell ref="BV17:CE17"/>
    <mergeCell ref="A18:AD18"/>
    <mergeCell ref="AE18:AJ18"/>
    <mergeCell ref="AK18:AS18"/>
    <mergeCell ref="AT18:BJ18"/>
    <mergeCell ref="BK18:BU18"/>
    <mergeCell ref="BV18:CE18"/>
    <mergeCell ref="A19:AD19"/>
    <mergeCell ref="AE19:AJ19"/>
    <mergeCell ref="AK19:AS19"/>
    <mergeCell ref="AT19:BJ19"/>
    <mergeCell ref="BK19:BU19"/>
    <mergeCell ref="BV19:CE19"/>
    <mergeCell ref="A20:AD20"/>
    <mergeCell ref="AE20:AJ20"/>
    <mergeCell ref="AK20:AS20"/>
    <mergeCell ref="AT20:BJ20"/>
    <mergeCell ref="BK20:BU20"/>
    <mergeCell ref="BV20:CE20"/>
    <mergeCell ref="A21:AD21"/>
    <mergeCell ref="AE21:AJ21"/>
    <mergeCell ref="AK21:AS21"/>
    <mergeCell ref="AT21:BJ21"/>
    <mergeCell ref="BK21:BU21"/>
    <mergeCell ref="BV21:CE21"/>
    <mergeCell ref="A22:AD22"/>
    <mergeCell ref="AE22:AJ22"/>
    <mergeCell ref="AK22:AS22"/>
    <mergeCell ref="AT22:BJ22"/>
    <mergeCell ref="BK22:BU22"/>
    <mergeCell ref="BV22:CE22"/>
    <mergeCell ref="A23:AD23"/>
    <mergeCell ref="AE23:AJ23"/>
    <mergeCell ref="AK23:AS23"/>
    <mergeCell ref="AT23:BJ23"/>
    <mergeCell ref="BK23:BU23"/>
    <mergeCell ref="BV23:CE23"/>
    <mergeCell ref="A24:AD24"/>
    <mergeCell ref="AE24:AJ24"/>
    <mergeCell ref="AK24:AS24"/>
    <mergeCell ref="AT24:BJ24"/>
    <mergeCell ref="BK24:BU24"/>
    <mergeCell ref="BV24:CE24"/>
    <mergeCell ref="A25:AD25"/>
    <mergeCell ref="AE25:AJ25"/>
    <mergeCell ref="AK25:AS25"/>
    <mergeCell ref="AT25:BJ25"/>
    <mergeCell ref="BK25:BU25"/>
    <mergeCell ref="BV25:CE25"/>
    <mergeCell ref="A26:AD26"/>
    <mergeCell ref="AE26:AJ26"/>
    <mergeCell ref="AK26:AS26"/>
    <mergeCell ref="AT26:BJ26"/>
    <mergeCell ref="BK26:BU26"/>
    <mergeCell ref="BV26:CE26"/>
    <mergeCell ref="A27:AD27"/>
    <mergeCell ref="AE27:AJ27"/>
    <mergeCell ref="AK27:AS27"/>
    <mergeCell ref="AT27:BJ27"/>
    <mergeCell ref="BK27:BU27"/>
    <mergeCell ref="BV27:CE27"/>
    <mergeCell ref="A28:AD28"/>
    <mergeCell ref="AE28:AJ28"/>
    <mergeCell ref="AK28:AS28"/>
    <mergeCell ref="AT28:BJ28"/>
    <mergeCell ref="BK28:BU28"/>
    <mergeCell ref="BV28:CE28"/>
    <mergeCell ref="A29:AD29"/>
    <mergeCell ref="AE29:AJ29"/>
    <mergeCell ref="AK29:AS29"/>
    <mergeCell ref="AT29:BJ29"/>
    <mergeCell ref="BK29:BU29"/>
    <mergeCell ref="BV29:CE29"/>
    <mergeCell ref="A30:AD30"/>
    <mergeCell ref="AE30:AJ30"/>
    <mergeCell ref="AK30:AS30"/>
    <mergeCell ref="AT30:BJ30"/>
    <mergeCell ref="BK30:BU30"/>
    <mergeCell ref="BV30:CE30"/>
    <mergeCell ref="A31:AD31"/>
    <mergeCell ref="AE31:AJ31"/>
    <mergeCell ref="AK31:AS31"/>
    <mergeCell ref="AT31:BJ31"/>
    <mergeCell ref="BK31:BU31"/>
    <mergeCell ref="BV31:CE31"/>
    <mergeCell ref="A32:AD32"/>
    <mergeCell ref="AE32:AJ32"/>
    <mergeCell ref="AK32:AS32"/>
    <mergeCell ref="AT32:BJ32"/>
    <mergeCell ref="BK32:BU32"/>
    <mergeCell ref="BV32:CE32"/>
    <mergeCell ref="A33:AD33"/>
    <mergeCell ref="AE33:AJ33"/>
    <mergeCell ref="AK33:AS33"/>
    <mergeCell ref="AT33:BJ33"/>
    <mergeCell ref="BK33:BU33"/>
    <mergeCell ref="BV33:CE33"/>
    <mergeCell ref="A34:AD34"/>
    <mergeCell ref="AE34:AJ34"/>
    <mergeCell ref="AK34:AS34"/>
    <mergeCell ref="AT34:BJ34"/>
    <mergeCell ref="BK34:BU34"/>
    <mergeCell ref="BV34:CE34"/>
    <mergeCell ref="A35:AD35"/>
    <mergeCell ref="AE35:AJ35"/>
    <mergeCell ref="AK35:AS35"/>
    <mergeCell ref="AT35:BJ35"/>
    <mergeCell ref="BK35:BU35"/>
    <mergeCell ref="BV35:CE35"/>
    <mergeCell ref="A36:AD36"/>
    <mergeCell ref="AE36:AJ36"/>
    <mergeCell ref="AK36:AS36"/>
    <mergeCell ref="AT36:BJ36"/>
    <mergeCell ref="BK36:BU36"/>
    <mergeCell ref="BV36:CE36"/>
    <mergeCell ref="A37:AD37"/>
    <mergeCell ref="AE37:AJ37"/>
    <mergeCell ref="AK37:AS37"/>
    <mergeCell ref="AT37:BJ37"/>
    <mergeCell ref="BK37:BU37"/>
    <mergeCell ref="BV37:CE37"/>
    <mergeCell ref="A38:AD38"/>
    <mergeCell ref="AE38:AJ38"/>
    <mergeCell ref="AK38:AS38"/>
    <mergeCell ref="AT38:BJ38"/>
    <mergeCell ref="BK38:BU38"/>
    <mergeCell ref="BV38:CE38"/>
    <mergeCell ref="A39:AD39"/>
    <mergeCell ref="AE39:AJ39"/>
    <mergeCell ref="AK39:AS39"/>
    <mergeCell ref="AT39:BJ39"/>
    <mergeCell ref="BK39:BU39"/>
    <mergeCell ref="BV39:CE39"/>
    <mergeCell ref="A40:AD40"/>
    <mergeCell ref="AE40:AJ40"/>
    <mergeCell ref="AK40:AS40"/>
    <mergeCell ref="AT40:BJ40"/>
    <mergeCell ref="BK40:BU40"/>
    <mergeCell ref="BV40:CE40"/>
    <mergeCell ref="AX41:BH41"/>
    <mergeCell ref="A42:AD42"/>
    <mergeCell ref="AE42:AJ42"/>
    <mergeCell ref="AK42:AS42"/>
    <mergeCell ref="AT42:BJ42"/>
    <mergeCell ref="BK42:BU42"/>
    <mergeCell ref="BV42:CE42"/>
  </mergeCells>
  <printOptions/>
  <pageMargins left="0.4756944444444444" right="0.19652777777777777" top="0.5513888888888889" bottom="0.3541666666666667" header="0.31527777777777777" footer="0.5118055555555555"/>
  <pageSetup horizontalDpi="300" verticalDpi="300" orientation="portrait" paperSize="9" scale="70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H50"/>
  <sheetViews>
    <sheetView tabSelected="1" view="pageBreakPreview" zoomScaleSheetLayoutView="100" workbookViewId="0" topLeftCell="A23">
      <selection activeCell="C44" sqref="C44"/>
    </sheetView>
  </sheetViews>
  <sheetFormatPr defaultColWidth="1.00390625" defaultRowHeight="12.75"/>
  <cols>
    <col min="1" max="2" width="0.875" style="1" hidden="1" customWidth="1"/>
    <col min="3" max="4" width="0.6171875" style="1" customWidth="1"/>
    <col min="5" max="5" width="1.37890625" style="1" customWidth="1"/>
    <col min="6" max="19" width="0.6171875" style="1" customWidth="1"/>
    <col min="20" max="20" width="1.12109375" style="1" customWidth="1"/>
    <col min="21" max="35" width="0.6171875" style="1" customWidth="1"/>
    <col min="36" max="36" width="10.625" style="1" customWidth="1"/>
    <col min="37" max="42" width="0.6171875" style="1" customWidth="1"/>
    <col min="43" max="43" width="1.37890625" style="1" customWidth="1"/>
    <col min="44" max="54" width="0.6171875" style="1" customWidth="1"/>
    <col min="55" max="55" width="1.4921875" style="1" customWidth="1"/>
    <col min="56" max="56" width="2.50390625" style="1" customWidth="1"/>
    <col min="57" max="57" width="5.25390625" style="1" customWidth="1"/>
    <col min="58" max="58" width="5.50390625" style="1" customWidth="1"/>
    <col min="59" max="59" width="1.37890625" style="1" customWidth="1"/>
    <col min="60" max="75" width="0.6171875" style="1" customWidth="1"/>
    <col min="76" max="76" width="1.75390625" style="1" customWidth="1"/>
    <col min="77" max="77" width="1.37890625" style="1" customWidth="1"/>
    <col min="78" max="79" width="0.6171875" style="1" customWidth="1"/>
    <col min="80" max="80" width="2.125" style="1" customWidth="1"/>
    <col min="81" max="86" width="0.6171875" style="1" customWidth="1"/>
    <col min="87" max="87" width="1.12109375" style="1" customWidth="1"/>
    <col min="88" max="88" width="0.12890625" style="1" customWidth="1"/>
    <col min="89" max="89" width="0.875" style="1" hidden="1" customWidth="1"/>
    <col min="90" max="90" width="2.50390625" style="1" customWidth="1"/>
    <col min="91" max="91" width="1.625" style="1" customWidth="1"/>
    <col min="92" max="92" width="1.37890625" style="1" customWidth="1"/>
    <col min="93" max="97" width="0.6171875" style="1" customWidth="1"/>
    <col min="98" max="98" width="0.875" style="1" customWidth="1"/>
    <col min="99" max="100" width="0.875" style="1" hidden="1" customWidth="1"/>
    <col min="101" max="101" width="0.6171875" style="1" customWidth="1"/>
    <col min="102" max="102" width="1.25" style="1" customWidth="1"/>
    <col min="103" max="104" width="0.6171875" style="1" customWidth="1"/>
    <col min="105" max="105" width="1.4921875" style="1" customWidth="1"/>
    <col min="106" max="106" width="0.875" style="1" customWidth="1"/>
    <col min="107" max="108" width="1.37890625" style="1" customWidth="1"/>
    <col min="109" max="16384" width="0.6171875" style="1" customWidth="1"/>
  </cols>
  <sheetData>
    <row r="1" spans="90:107" ht="12.75" customHeight="1">
      <c r="CL1" s="9" t="s">
        <v>294</v>
      </c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</row>
    <row r="2" spans="1:107" ht="12.75">
      <c r="A2" s="134" t="s">
        <v>295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</row>
    <row r="4" spans="1:107" ht="57" customHeight="1">
      <c r="A4" s="23" t="s">
        <v>25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4" t="s">
        <v>26</v>
      </c>
      <c r="AL4" s="24"/>
      <c r="AM4" s="24"/>
      <c r="AN4" s="24"/>
      <c r="AO4" s="24"/>
      <c r="AP4" s="24"/>
      <c r="AQ4" s="24" t="s">
        <v>296</v>
      </c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 t="s">
        <v>28</v>
      </c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 t="s">
        <v>29</v>
      </c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5" t="s">
        <v>30</v>
      </c>
      <c r="CP4" s="25"/>
      <c r="CQ4" s="25"/>
      <c r="CR4" s="25"/>
      <c r="CS4" s="25"/>
      <c r="CT4" s="25"/>
      <c r="CU4" s="25"/>
      <c r="CV4" s="25"/>
      <c r="CW4" s="25"/>
      <c r="CX4" s="25"/>
      <c r="CY4" s="25"/>
      <c r="CZ4" s="25"/>
      <c r="DA4" s="25"/>
      <c r="DB4" s="25"/>
      <c r="DC4" s="25"/>
    </row>
    <row r="5" spans="1:107" ht="11.25">
      <c r="A5" s="26">
        <v>1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7">
        <v>2</v>
      </c>
      <c r="AL5" s="27"/>
      <c r="AM5" s="27"/>
      <c r="AN5" s="27"/>
      <c r="AO5" s="27"/>
      <c r="AP5" s="27"/>
      <c r="AQ5" s="27">
        <v>3</v>
      </c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>
        <v>4</v>
      </c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>
        <v>5</v>
      </c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8">
        <v>6</v>
      </c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</row>
    <row r="6" spans="2:107" ht="23.25" customHeight="1">
      <c r="B6" s="184" t="s">
        <v>297</v>
      </c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5" t="s">
        <v>298</v>
      </c>
      <c r="AL6" s="185"/>
      <c r="AM6" s="185"/>
      <c r="AN6" s="185"/>
      <c r="AO6" s="185"/>
      <c r="AP6" s="185"/>
      <c r="AQ6" s="186" t="s">
        <v>33</v>
      </c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7">
        <f>BG37</f>
        <v>1566210.5599999987</v>
      </c>
      <c r="BH6" s="187"/>
      <c r="BI6" s="187"/>
      <c r="BJ6" s="187"/>
      <c r="BK6" s="187"/>
      <c r="BL6" s="187"/>
      <c r="BM6" s="187"/>
      <c r="BN6" s="187"/>
      <c r="BO6" s="187"/>
      <c r="BP6" s="187"/>
      <c r="BQ6" s="187"/>
      <c r="BR6" s="187"/>
      <c r="BS6" s="187"/>
      <c r="BT6" s="187"/>
      <c r="BU6" s="187"/>
      <c r="BV6" s="187"/>
      <c r="BW6" s="187"/>
      <c r="BX6" s="187"/>
      <c r="BY6" s="187"/>
      <c r="BZ6" s="187">
        <f>BZ37</f>
        <v>1280258.6100000003</v>
      </c>
      <c r="CA6" s="187"/>
      <c r="CB6" s="187"/>
      <c r="CC6" s="187"/>
      <c r="CD6" s="187"/>
      <c r="CE6" s="187"/>
      <c r="CF6" s="187"/>
      <c r="CG6" s="187"/>
      <c r="CH6" s="187"/>
      <c r="CI6" s="187"/>
      <c r="CJ6" s="187"/>
      <c r="CK6" s="187"/>
      <c r="CL6" s="187"/>
      <c r="CM6" s="187"/>
      <c r="CN6" s="187"/>
      <c r="CO6" s="188">
        <f>BZ6-BG6</f>
        <v>-285951.9499999983</v>
      </c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</row>
    <row r="7" spans="2:107" ht="11.25" customHeight="1">
      <c r="B7" s="189" t="s">
        <v>229</v>
      </c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89"/>
      <c r="W7" s="189"/>
      <c r="X7" s="189"/>
      <c r="Y7" s="189"/>
      <c r="Z7" s="189"/>
      <c r="AA7" s="189"/>
      <c r="AB7" s="189"/>
      <c r="AC7" s="189"/>
      <c r="AD7" s="189"/>
      <c r="AE7" s="189"/>
      <c r="AF7" s="189"/>
      <c r="AG7" s="189"/>
      <c r="AH7" s="189"/>
      <c r="AI7" s="189"/>
      <c r="AJ7" s="189"/>
      <c r="AK7" s="190"/>
      <c r="AL7" s="190"/>
      <c r="AM7" s="190"/>
      <c r="AN7" s="190"/>
      <c r="AO7" s="190"/>
      <c r="AP7" s="190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27"/>
      <c r="BH7" s="127"/>
      <c r="BI7" s="127"/>
      <c r="BJ7" s="127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7"/>
      <c r="BV7" s="127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7"/>
      <c r="CH7" s="127"/>
      <c r="CI7" s="127"/>
      <c r="CJ7" s="127"/>
      <c r="CK7" s="127"/>
      <c r="CL7" s="127"/>
      <c r="CM7" s="127"/>
      <c r="CN7" s="127"/>
      <c r="CO7" s="192"/>
      <c r="CP7" s="192"/>
      <c r="CQ7" s="192"/>
      <c r="CR7" s="192"/>
      <c r="CS7" s="192"/>
      <c r="CT7" s="192"/>
      <c r="CU7" s="192"/>
      <c r="CV7" s="192"/>
      <c r="CW7" s="192"/>
      <c r="CX7" s="192"/>
      <c r="CY7" s="192"/>
      <c r="CZ7" s="192"/>
      <c r="DA7" s="192"/>
      <c r="DB7" s="192"/>
      <c r="DC7" s="192"/>
    </row>
    <row r="8" spans="2:107" ht="23.25" customHeight="1">
      <c r="B8" s="193" t="s">
        <v>299</v>
      </c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4" t="s">
        <v>300</v>
      </c>
      <c r="AL8" s="194"/>
      <c r="AM8" s="194"/>
      <c r="AN8" s="194"/>
      <c r="AO8" s="194"/>
      <c r="AP8" s="194"/>
      <c r="AQ8" s="191" t="s">
        <v>33</v>
      </c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27" t="s">
        <v>45</v>
      </c>
      <c r="BH8" s="127"/>
      <c r="BI8" s="127"/>
      <c r="BJ8" s="127"/>
      <c r="BK8" s="127"/>
      <c r="BL8" s="127"/>
      <c r="BM8" s="127"/>
      <c r="BN8" s="127"/>
      <c r="BO8" s="127"/>
      <c r="BP8" s="127"/>
      <c r="BQ8" s="127"/>
      <c r="BR8" s="127"/>
      <c r="BS8" s="127"/>
      <c r="BT8" s="127"/>
      <c r="BU8" s="127"/>
      <c r="BV8" s="127"/>
      <c r="BW8" s="127"/>
      <c r="BX8" s="127"/>
      <c r="BY8" s="127"/>
      <c r="BZ8" s="127" t="s">
        <v>45</v>
      </c>
      <c r="CA8" s="127"/>
      <c r="CB8" s="127"/>
      <c r="CC8" s="127"/>
      <c r="CD8" s="127"/>
      <c r="CE8" s="127"/>
      <c r="CF8" s="127"/>
      <c r="CG8" s="127"/>
      <c r="CH8" s="127"/>
      <c r="CI8" s="127"/>
      <c r="CJ8" s="127"/>
      <c r="CK8" s="127"/>
      <c r="CL8" s="127"/>
      <c r="CM8" s="127"/>
      <c r="CN8" s="127"/>
      <c r="CO8" s="195" t="s">
        <v>45</v>
      </c>
      <c r="CP8" s="195"/>
      <c r="CQ8" s="195"/>
      <c r="CR8" s="195"/>
      <c r="CS8" s="195"/>
      <c r="CT8" s="195"/>
      <c r="CU8" s="195"/>
      <c r="CV8" s="195"/>
      <c r="CW8" s="195"/>
      <c r="CX8" s="195"/>
      <c r="CY8" s="195"/>
      <c r="CZ8" s="195"/>
      <c r="DA8" s="195"/>
      <c r="DB8" s="195"/>
      <c r="DC8" s="195"/>
    </row>
    <row r="9" spans="2:107" ht="12" customHeight="1">
      <c r="B9" s="196" t="s">
        <v>301</v>
      </c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4"/>
      <c r="AL9" s="194"/>
      <c r="AM9" s="194"/>
      <c r="AN9" s="194"/>
      <c r="AO9" s="194"/>
      <c r="AP9" s="194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27"/>
      <c r="BH9" s="127"/>
      <c r="BI9" s="127"/>
      <c r="BJ9" s="127"/>
      <c r="BK9" s="127"/>
      <c r="BL9" s="127"/>
      <c r="BM9" s="127"/>
      <c r="BN9" s="127"/>
      <c r="BO9" s="127"/>
      <c r="BP9" s="127"/>
      <c r="BQ9" s="127"/>
      <c r="BR9" s="127"/>
      <c r="BS9" s="127"/>
      <c r="BT9" s="127"/>
      <c r="BU9" s="127"/>
      <c r="BV9" s="127"/>
      <c r="BW9" s="127"/>
      <c r="BX9" s="127"/>
      <c r="BY9" s="127"/>
      <c r="BZ9" s="127"/>
      <c r="CA9" s="127"/>
      <c r="CB9" s="127"/>
      <c r="CC9" s="127"/>
      <c r="CD9" s="127"/>
      <c r="CE9" s="127"/>
      <c r="CF9" s="127"/>
      <c r="CG9" s="127"/>
      <c r="CH9" s="127"/>
      <c r="CI9" s="127"/>
      <c r="CJ9" s="127"/>
      <c r="CK9" s="127"/>
      <c r="CL9" s="127"/>
      <c r="CM9" s="127"/>
      <c r="CN9" s="127"/>
      <c r="CO9" s="192"/>
      <c r="CP9" s="192"/>
      <c r="CQ9" s="192"/>
      <c r="CR9" s="192"/>
      <c r="CS9" s="192"/>
      <c r="CT9" s="192"/>
      <c r="CU9" s="192"/>
      <c r="CV9" s="192"/>
      <c r="CW9" s="192"/>
      <c r="CX9" s="192"/>
      <c r="CY9" s="192"/>
      <c r="CZ9" s="192"/>
      <c r="DA9" s="192"/>
      <c r="DB9" s="192"/>
      <c r="DC9" s="192"/>
    </row>
    <row r="10" spans="1:107" ht="5.25" customHeight="1" hidden="1">
      <c r="A10" s="197"/>
      <c r="B10" s="198" t="s">
        <v>45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4"/>
      <c r="AL10" s="194"/>
      <c r="AM10" s="194"/>
      <c r="AN10" s="194"/>
      <c r="AO10" s="194"/>
      <c r="AP10" s="194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27"/>
      <c r="BH10" s="127"/>
      <c r="BI10" s="127"/>
      <c r="BJ10" s="127"/>
      <c r="BK10" s="127"/>
      <c r="BL10" s="127"/>
      <c r="BM10" s="127"/>
      <c r="BN10" s="127"/>
      <c r="BO10" s="127"/>
      <c r="BP10" s="127"/>
      <c r="BQ10" s="127"/>
      <c r="BR10" s="127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92"/>
      <c r="CP10" s="192"/>
      <c r="CQ10" s="192"/>
      <c r="CR10" s="192"/>
      <c r="CS10" s="192"/>
      <c r="CT10" s="192"/>
      <c r="CU10" s="192"/>
      <c r="CV10" s="192"/>
      <c r="CW10" s="192"/>
      <c r="CX10" s="192"/>
      <c r="CY10" s="192"/>
      <c r="CZ10" s="192"/>
      <c r="DA10" s="192"/>
      <c r="DB10" s="192"/>
      <c r="DC10" s="192"/>
    </row>
    <row r="11" spans="1:107" ht="48" customHeight="1">
      <c r="A11" s="197"/>
      <c r="B11" s="199" t="s">
        <v>302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4" t="s">
        <v>303</v>
      </c>
      <c r="AL11" s="194"/>
      <c r="AM11" s="194"/>
      <c r="AN11" s="194"/>
      <c r="AO11" s="194"/>
      <c r="AP11" s="194"/>
      <c r="AQ11" s="127" t="s">
        <v>45</v>
      </c>
      <c r="AR11" s="127"/>
      <c r="AS11" s="127"/>
      <c r="AT11" s="127"/>
      <c r="AU11" s="127"/>
      <c r="AV11" s="127"/>
      <c r="AW11" s="127"/>
      <c r="AX11" s="127"/>
      <c r="AY11" s="127"/>
      <c r="AZ11" s="127"/>
      <c r="BA11" s="127"/>
      <c r="BB11" s="127"/>
      <c r="BC11" s="127"/>
      <c r="BD11" s="127"/>
      <c r="BE11" s="127"/>
      <c r="BF11" s="127"/>
      <c r="BG11" s="127" t="s">
        <v>45</v>
      </c>
      <c r="BH11" s="127"/>
      <c r="BI11" s="127"/>
      <c r="BJ11" s="127"/>
      <c r="BK11" s="127"/>
      <c r="BL11" s="127"/>
      <c r="BM11" s="127"/>
      <c r="BN11" s="127"/>
      <c r="BO11" s="127"/>
      <c r="BP11" s="127"/>
      <c r="BQ11" s="127"/>
      <c r="BR11" s="127"/>
      <c r="BS11" s="127"/>
      <c r="BT11" s="127"/>
      <c r="BU11" s="127"/>
      <c r="BV11" s="127"/>
      <c r="BW11" s="127"/>
      <c r="BX11" s="127"/>
      <c r="BY11" s="127"/>
      <c r="BZ11" s="127" t="s">
        <v>45</v>
      </c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92" t="s">
        <v>45</v>
      </c>
      <c r="CP11" s="192"/>
      <c r="CQ11" s="192"/>
      <c r="CR11" s="192"/>
      <c r="CS11" s="192"/>
      <c r="CT11" s="192"/>
      <c r="CU11" s="192"/>
      <c r="CV11" s="192"/>
      <c r="CW11" s="192"/>
      <c r="CX11" s="192"/>
      <c r="CY11" s="192"/>
      <c r="CZ11" s="192"/>
      <c r="DA11" s="192"/>
      <c r="DB11" s="192"/>
      <c r="DC11" s="192"/>
    </row>
    <row r="12" spans="1:107" ht="47.25" customHeight="1">
      <c r="A12" s="197"/>
      <c r="B12" s="199" t="s">
        <v>304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4" t="s">
        <v>305</v>
      </c>
      <c r="AL12" s="194"/>
      <c r="AM12" s="194"/>
      <c r="AN12" s="194"/>
      <c r="AO12" s="194"/>
      <c r="AP12" s="194"/>
      <c r="AQ12" s="127" t="s">
        <v>45</v>
      </c>
      <c r="AR12" s="127"/>
      <c r="AS12" s="127"/>
      <c r="AT12" s="127"/>
      <c r="AU12" s="127"/>
      <c r="AV12" s="127"/>
      <c r="AW12" s="127"/>
      <c r="AX12" s="127"/>
      <c r="AY12" s="127"/>
      <c r="AZ12" s="127"/>
      <c r="BA12" s="127"/>
      <c r="BB12" s="127"/>
      <c r="BC12" s="127"/>
      <c r="BD12" s="127"/>
      <c r="BE12" s="127"/>
      <c r="BF12" s="127"/>
      <c r="BG12" s="127" t="s">
        <v>45</v>
      </c>
      <c r="BH12" s="127"/>
      <c r="BI12" s="127"/>
      <c r="BJ12" s="127"/>
      <c r="BK12" s="127"/>
      <c r="BL12" s="127"/>
      <c r="BM12" s="127"/>
      <c r="BN12" s="127"/>
      <c r="BO12" s="127"/>
      <c r="BP12" s="127"/>
      <c r="BQ12" s="127"/>
      <c r="BR12" s="127"/>
      <c r="BS12" s="127"/>
      <c r="BT12" s="127"/>
      <c r="BU12" s="127"/>
      <c r="BV12" s="127"/>
      <c r="BW12" s="127"/>
      <c r="BX12" s="127"/>
      <c r="BY12" s="127"/>
      <c r="BZ12" s="127" t="s">
        <v>45</v>
      </c>
      <c r="CA12" s="127"/>
      <c r="CB12" s="127"/>
      <c r="CC12" s="127"/>
      <c r="CD12" s="127"/>
      <c r="CE12" s="127"/>
      <c r="CF12" s="127"/>
      <c r="CG12" s="127"/>
      <c r="CH12" s="127"/>
      <c r="CI12" s="127"/>
      <c r="CJ12" s="127"/>
      <c r="CK12" s="127"/>
      <c r="CL12" s="127"/>
      <c r="CM12" s="127"/>
      <c r="CN12" s="127"/>
      <c r="CO12" s="195" t="s">
        <v>45</v>
      </c>
      <c r="CP12" s="195"/>
      <c r="CQ12" s="195"/>
      <c r="CR12" s="195"/>
      <c r="CS12" s="195"/>
      <c r="CT12" s="195"/>
      <c r="CU12" s="195"/>
      <c r="CV12" s="195"/>
      <c r="CW12" s="195"/>
      <c r="CX12" s="195"/>
      <c r="CY12" s="195"/>
      <c r="CZ12" s="195"/>
      <c r="DA12" s="195"/>
      <c r="DB12" s="195"/>
      <c r="DC12" s="195"/>
    </row>
    <row r="13" spans="1:107" ht="15" customHeight="1">
      <c r="A13" s="197"/>
      <c r="B13" s="198" t="s">
        <v>45</v>
      </c>
      <c r="C13" s="198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  <c r="W13" s="198"/>
      <c r="X13" s="198"/>
      <c r="Y13" s="198"/>
      <c r="Z13" s="198"/>
      <c r="AA13" s="198"/>
      <c r="AB13" s="198"/>
      <c r="AC13" s="198"/>
      <c r="AD13" s="198"/>
      <c r="AE13" s="198"/>
      <c r="AF13" s="198"/>
      <c r="AG13" s="198"/>
      <c r="AH13" s="198"/>
      <c r="AI13" s="198"/>
      <c r="AJ13" s="198"/>
      <c r="AK13" s="194"/>
      <c r="AL13" s="194"/>
      <c r="AM13" s="194"/>
      <c r="AN13" s="194"/>
      <c r="AO13" s="194"/>
      <c r="AP13" s="194"/>
      <c r="AQ13" s="191" t="s">
        <v>45</v>
      </c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27" t="s">
        <v>45</v>
      </c>
      <c r="BH13" s="127"/>
      <c r="BI13" s="127"/>
      <c r="BJ13" s="127"/>
      <c r="BK13" s="127"/>
      <c r="BL13" s="127"/>
      <c r="BM13" s="127"/>
      <c r="BN13" s="127"/>
      <c r="BO13" s="127"/>
      <c r="BP13" s="127"/>
      <c r="BQ13" s="127"/>
      <c r="BR13" s="127"/>
      <c r="BS13" s="127"/>
      <c r="BT13" s="127"/>
      <c r="BU13" s="127"/>
      <c r="BV13" s="127"/>
      <c r="BW13" s="127"/>
      <c r="BX13" s="127"/>
      <c r="BY13" s="127"/>
      <c r="BZ13" s="127" t="s">
        <v>45</v>
      </c>
      <c r="CA13" s="127"/>
      <c r="CB13" s="127"/>
      <c r="CC13" s="127"/>
      <c r="CD13" s="127"/>
      <c r="CE13" s="127"/>
      <c r="CF13" s="127"/>
      <c r="CG13" s="127"/>
      <c r="CH13" s="127"/>
      <c r="CI13" s="127"/>
      <c r="CJ13" s="127"/>
      <c r="CK13" s="127"/>
      <c r="CL13" s="127"/>
      <c r="CM13" s="127"/>
      <c r="CN13" s="127"/>
      <c r="CO13" s="192" t="s">
        <v>45</v>
      </c>
      <c r="CP13" s="192"/>
      <c r="CQ13" s="192"/>
      <c r="CR13" s="192"/>
      <c r="CS13" s="192"/>
      <c r="CT13" s="192"/>
      <c r="CU13" s="192"/>
      <c r="CV13" s="192"/>
      <c r="CW13" s="192"/>
      <c r="CX13" s="192"/>
      <c r="CY13" s="192"/>
      <c r="CZ13" s="192"/>
      <c r="DA13" s="192"/>
      <c r="DB13" s="192"/>
      <c r="DC13" s="192"/>
    </row>
    <row r="14" spans="1:107" ht="15" customHeight="1">
      <c r="A14" s="197"/>
      <c r="B14" s="198" t="s">
        <v>45</v>
      </c>
      <c r="C14" s="198"/>
      <c r="D14" s="198"/>
      <c r="E14" s="198"/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194"/>
      <c r="AL14" s="194"/>
      <c r="AM14" s="194"/>
      <c r="AN14" s="194"/>
      <c r="AO14" s="194"/>
      <c r="AP14" s="194"/>
      <c r="AQ14" s="191" t="s">
        <v>45</v>
      </c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27" t="s">
        <v>45</v>
      </c>
      <c r="BH14" s="127"/>
      <c r="BI14" s="127"/>
      <c r="BJ14" s="127"/>
      <c r="BK14" s="127"/>
      <c r="BL14" s="127"/>
      <c r="BM14" s="127"/>
      <c r="BN14" s="127"/>
      <c r="BO14" s="127"/>
      <c r="BP14" s="127"/>
      <c r="BQ14" s="127"/>
      <c r="BR14" s="127"/>
      <c r="BS14" s="127"/>
      <c r="BT14" s="127"/>
      <c r="BU14" s="127"/>
      <c r="BV14" s="127"/>
      <c r="BW14" s="127"/>
      <c r="BX14" s="127"/>
      <c r="BY14" s="127"/>
      <c r="BZ14" s="127" t="s">
        <v>45</v>
      </c>
      <c r="CA14" s="127"/>
      <c r="CB14" s="127"/>
      <c r="CC14" s="127"/>
      <c r="CD14" s="127"/>
      <c r="CE14" s="127"/>
      <c r="CF14" s="127"/>
      <c r="CG14" s="127"/>
      <c r="CH14" s="127"/>
      <c r="CI14" s="127"/>
      <c r="CJ14" s="127"/>
      <c r="CK14" s="127"/>
      <c r="CL14" s="127"/>
      <c r="CM14" s="127"/>
      <c r="CN14" s="127"/>
      <c r="CO14" s="192" t="s">
        <v>45</v>
      </c>
      <c r="CP14" s="192"/>
      <c r="CQ14" s="192"/>
      <c r="CR14" s="192"/>
      <c r="CS14" s="192"/>
      <c r="CT14" s="192"/>
      <c r="CU14" s="192"/>
      <c r="CV14" s="192"/>
      <c r="CW14" s="192"/>
      <c r="CX14" s="192"/>
      <c r="CY14" s="192"/>
      <c r="CZ14" s="192"/>
      <c r="DA14" s="192"/>
      <c r="DB14" s="192"/>
      <c r="DC14" s="192"/>
    </row>
    <row r="15" spans="2:107" ht="23.25" customHeight="1">
      <c r="B15" s="193" t="s">
        <v>306</v>
      </c>
      <c r="C15" s="193"/>
      <c r="D15" s="193"/>
      <c r="E15" s="193"/>
      <c r="F15" s="193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3"/>
      <c r="AJ15" s="193"/>
      <c r="AK15" s="194" t="s">
        <v>307</v>
      </c>
      <c r="AL15" s="194"/>
      <c r="AM15" s="194"/>
      <c r="AN15" s="194"/>
      <c r="AO15" s="194"/>
      <c r="AP15" s="194"/>
      <c r="AQ15" s="191" t="s">
        <v>33</v>
      </c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27" t="s">
        <v>45</v>
      </c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  <c r="BZ15" s="127" t="s">
        <v>45</v>
      </c>
      <c r="CA15" s="127"/>
      <c r="CB15" s="127"/>
      <c r="CC15" s="127"/>
      <c r="CD15" s="127"/>
      <c r="CE15" s="127"/>
      <c r="CF15" s="127"/>
      <c r="CG15" s="127"/>
      <c r="CH15" s="127"/>
      <c r="CI15" s="127"/>
      <c r="CJ15" s="127"/>
      <c r="CK15" s="127"/>
      <c r="CL15" s="127"/>
      <c r="CM15" s="127"/>
      <c r="CN15" s="127"/>
      <c r="CO15" s="192" t="s">
        <v>45</v>
      </c>
      <c r="CP15" s="192"/>
      <c r="CQ15" s="192"/>
      <c r="CR15" s="192"/>
      <c r="CS15" s="192"/>
      <c r="CT15" s="192"/>
      <c r="CU15" s="192"/>
      <c r="CV15" s="192"/>
      <c r="CW15" s="192"/>
      <c r="CX15" s="192"/>
      <c r="CY15" s="192"/>
      <c r="CZ15" s="192"/>
      <c r="DA15" s="192"/>
      <c r="DB15" s="192"/>
      <c r="DC15" s="192"/>
    </row>
    <row r="16" spans="1:107" ht="15" customHeight="1">
      <c r="A16" s="200" t="s">
        <v>301</v>
      </c>
      <c r="B16" s="201" t="s">
        <v>301</v>
      </c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194" t="s">
        <v>45</v>
      </c>
      <c r="AL16" s="194"/>
      <c r="AM16" s="194"/>
      <c r="AN16" s="194"/>
      <c r="AO16" s="194"/>
      <c r="AP16" s="194"/>
      <c r="AQ16" s="191" t="s">
        <v>45</v>
      </c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27" t="s">
        <v>45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27"/>
      <c r="BR16" s="127"/>
      <c r="BS16" s="127"/>
      <c r="BT16" s="127"/>
      <c r="BU16" s="127"/>
      <c r="BV16" s="127"/>
      <c r="BW16" s="127"/>
      <c r="BX16" s="127"/>
      <c r="BY16" s="127"/>
      <c r="BZ16" s="127" t="s">
        <v>45</v>
      </c>
      <c r="CA16" s="127"/>
      <c r="CB16" s="127"/>
      <c r="CC16" s="127"/>
      <c r="CD16" s="127"/>
      <c r="CE16" s="127"/>
      <c r="CF16" s="127"/>
      <c r="CG16" s="127"/>
      <c r="CH16" s="127"/>
      <c r="CI16" s="127"/>
      <c r="CJ16" s="127"/>
      <c r="CK16" s="127"/>
      <c r="CL16" s="127"/>
      <c r="CM16" s="127"/>
      <c r="CN16" s="127"/>
      <c r="CO16" s="192" t="s">
        <v>45</v>
      </c>
      <c r="CP16" s="192"/>
      <c r="CQ16" s="192"/>
      <c r="CR16" s="192"/>
      <c r="CS16" s="192"/>
      <c r="CT16" s="192"/>
      <c r="CU16" s="192"/>
      <c r="CV16" s="192"/>
      <c r="CW16" s="192"/>
      <c r="CX16" s="192"/>
      <c r="CY16" s="192"/>
      <c r="CZ16" s="192"/>
      <c r="DA16" s="192"/>
      <c r="DB16" s="192"/>
      <c r="DC16" s="192"/>
    </row>
    <row r="17" spans="1:107" ht="15" customHeight="1">
      <c r="A17" s="197"/>
      <c r="B17" s="198" t="s">
        <v>45</v>
      </c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4"/>
      <c r="AL17" s="194"/>
      <c r="AM17" s="194"/>
      <c r="AN17" s="194"/>
      <c r="AO17" s="194"/>
      <c r="AP17" s="194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27"/>
      <c r="BH17" s="127"/>
      <c r="BI17" s="127"/>
      <c r="BJ17" s="127"/>
      <c r="BK17" s="127"/>
      <c r="BL17" s="127"/>
      <c r="BM17" s="127"/>
      <c r="BN17" s="127"/>
      <c r="BO17" s="127"/>
      <c r="BP17" s="127"/>
      <c r="BQ17" s="127"/>
      <c r="BR17" s="127"/>
      <c r="BS17" s="127"/>
      <c r="BT17" s="127"/>
      <c r="BU17" s="127"/>
      <c r="BV17" s="127"/>
      <c r="BW17" s="127"/>
      <c r="BX17" s="127"/>
      <c r="BY17" s="127"/>
      <c r="BZ17" s="127"/>
      <c r="CA17" s="127"/>
      <c r="CB17" s="127"/>
      <c r="CC17" s="127"/>
      <c r="CD17" s="127"/>
      <c r="CE17" s="127"/>
      <c r="CF17" s="127"/>
      <c r="CG17" s="127"/>
      <c r="CH17" s="127"/>
      <c r="CI17" s="127"/>
      <c r="CJ17" s="127"/>
      <c r="CK17" s="127"/>
      <c r="CL17" s="127"/>
      <c r="CM17" s="127"/>
      <c r="CN17" s="127"/>
      <c r="CO17" s="192"/>
      <c r="CP17" s="192"/>
      <c r="CQ17" s="192"/>
      <c r="CR17" s="192"/>
      <c r="CS17" s="192"/>
      <c r="CT17" s="192"/>
      <c r="CU17" s="192"/>
      <c r="CV17" s="192"/>
      <c r="CW17" s="192"/>
      <c r="CX17" s="192"/>
      <c r="CY17" s="192"/>
      <c r="CZ17" s="192"/>
      <c r="DA17" s="192"/>
      <c r="DB17" s="192"/>
      <c r="DC17" s="192"/>
    </row>
    <row r="18" spans="1:107" ht="15" customHeight="1">
      <c r="A18" s="197"/>
      <c r="B18" s="198" t="s">
        <v>45</v>
      </c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  <c r="X18" s="198"/>
      <c r="Y18" s="198"/>
      <c r="Z18" s="198"/>
      <c r="AA18" s="198"/>
      <c r="AB18" s="198"/>
      <c r="AC18" s="198"/>
      <c r="AD18" s="198"/>
      <c r="AE18" s="198"/>
      <c r="AF18" s="198"/>
      <c r="AG18" s="198"/>
      <c r="AH18" s="198"/>
      <c r="AI18" s="198"/>
      <c r="AJ18" s="198"/>
      <c r="AK18" s="190" t="s">
        <v>45</v>
      </c>
      <c r="AL18" s="190"/>
      <c r="AM18" s="190"/>
      <c r="AN18" s="190"/>
      <c r="AO18" s="190"/>
      <c r="AP18" s="190"/>
      <c r="AQ18" s="191" t="s">
        <v>45</v>
      </c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27" t="s">
        <v>45</v>
      </c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  <c r="BZ18" s="127" t="s">
        <v>45</v>
      </c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92" t="s">
        <v>45</v>
      </c>
      <c r="CP18" s="192"/>
      <c r="CQ18" s="192"/>
      <c r="CR18" s="192"/>
      <c r="CS18" s="192"/>
      <c r="CT18" s="192"/>
      <c r="CU18" s="192"/>
      <c r="CV18" s="192"/>
      <c r="CW18" s="192"/>
      <c r="CX18" s="192"/>
      <c r="CY18" s="192"/>
      <c r="CZ18" s="192"/>
      <c r="DA18" s="192"/>
      <c r="DB18" s="192"/>
      <c r="DC18" s="192"/>
    </row>
    <row r="19" spans="1:107" ht="15" customHeight="1">
      <c r="A19" s="197"/>
      <c r="B19" s="198" t="s">
        <v>45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0" t="s">
        <v>45</v>
      </c>
      <c r="AL19" s="190"/>
      <c r="AM19" s="190"/>
      <c r="AN19" s="190"/>
      <c r="AO19" s="190"/>
      <c r="AP19" s="190"/>
      <c r="AQ19" s="191" t="s">
        <v>45</v>
      </c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27" t="s">
        <v>45</v>
      </c>
      <c r="BH19" s="127"/>
      <c r="BI19" s="127"/>
      <c r="BJ19" s="127"/>
      <c r="BK19" s="127"/>
      <c r="BL19" s="127"/>
      <c r="BM19" s="127"/>
      <c r="BN19" s="127"/>
      <c r="BO19" s="127"/>
      <c r="BP19" s="127"/>
      <c r="BQ19" s="127"/>
      <c r="BR19" s="127"/>
      <c r="BS19" s="127"/>
      <c r="BT19" s="127"/>
      <c r="BU19" s="127"/>
      <c r="BV19" s="127"/>
      <c r="BW19" s="127"/>
      <c r="BX19" s="127"/>
      <c r="BY19" s="127"/>
      <c r="BZ19" s="127" t="s">
        <v>45</v>
      </c>
      <c r="CA19" s="127"/>
      <c r="CB19" s="127"/>
      <c r="CC19" s="127"/>
      <c r="CD19" s="127"/>
      <c r="CE19" s="127"/>
      <c r="CF19" s="127"/>
      <c r="CG19" s="127"/>
      <c r="CH19" s="127"/>
      <c r="CI19" s="127"/>
      <c r="CJ19" s="127"/>
      <c r="CK19" s="127"/>
      <c r="CL19" s="127"/>
      <c r="CM19" s="127"/>
      <c r="CN19" s="127"/>
      <c r="CO19" s="192" t="s">
        <v>45</v>
      </c>
      <c r="CP19" s="192"/>
      <c r="CQ19" s="192"/>
      <c r="CR19" s="192"/>
      <c r="CS19" s="192"/>
      <c r="CT19" s="192"/>
      <c r="CU19" s="192"/>
      <c r="CV19" s="192"/>
      <c r="CW19" s="192"/>
      <c r="CX19" s="192"/>
      <c r="CY19" s="192"/>
      <c r="CZ19" s="192"/>
      <c r="DA19" s="192"/>
      <c r="DB19" s="192"/>
      <c r="DC19" s="192"/>
    </row>
    <row r="20" spans="1:107" ht="15" customHeight="1">
      <c r="A20" s="197"/>
      <c r="B20" s="198" t="s">
        <v>45</v>
      </c>
      <c r="C20" s="198"/>
      <c r="D20" s="198"/>
      <c r="E20" s="198"/>
      <c r="F20" s="198"/>
      <c r="G20" s="198"/>
      <c r="H20" s="198"/>
      <c r="I20" s="198"/>
      <c r="J20" s="198"/>
      <c r="K20" s="198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0" t="s">
        <v>45</v>
      </c>
      <c r="AL20" s="190"/>
      <c r="AM20" s="190"/>
      <c r="AN20" s="190"/>
      <c r="AO20" s="190"/>
      <c r="AP20" s="190"/>
      <c r="AQ20" s="191" t="s">
        <v>45</v>
      </c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27" t="s">
        <v>45</v>
      </c>
      <c r="BH20" s="127"/>
      <c r="BI20" s="127"/>
      <c r="BJ20" s="127"/>
      <c r="BK20" s="127"/>
      <c r="BL20" s="127"/>
      <c r="BM20" s="127"/>
      <c r="BN20" s="127"/>
      <c r="BO20" s="127"/>
      <c r="BP20" s="127"/>
      <c r="BQ20" s="127"/>
      <c r="BR20" s="127"/>
      <c r="BS20" s="127"/>
      <c r="BT20" s="127"/>
      <c r="BU20" s="127"/>
      <c r="BV20" s="127"/>
      <c r="BW20" s="127"/>
      <c r="BX20" s="127"/>
      <c r="BY20" s="127"/>
      <c r="BZ20" s="127" t="s">
        <v>45</v>
      </c>
      <c r="CA20" s="127"/>
      <c r="CB20" s="127"/>
      <c r="CC20" s="127"/>
      <c r="CD20" s="127"/>
      <c r="CE20" s="127"/>
      <c r="CF20" s="127"/>
      <c r="CG20" s="127"/>
      <c r="CH20" s="127"/>
      <c r="CI20" s="127"/>
      <c r="CJ20" s="127"/>
      <c r="CK20" s="127"/>
      <c r="CL20" s="127"/>
      <c r="CM20" s="127"/>
      <c r="CN20" s="127"/>
      <c r="CO20" s="192" t="s">
        <v>45</v>
      </c>
      <c r="CP20" s="192"/>
      <c r="CQ20" s="192"/>
      <c r="CR20" s="192"/>
      <c r="CS20" s="192"/>
      <c r="CT20" s="192"/>
      <c r="CU20" s="192"/>
      <c r="CV20" s="192"/>
      <c r="CW20" s="192"/>
      <c r="CX20" s="192"/>
      <c r="CY20" s="192"/>
      <c r="CZ20" s="192"/>
      <c r="DA20" s="192"/>
      <c r="DB20" s="192"/>
      <c r="DC20" s="192"/>
    </row>
    <row r="21" spans="1:107" ht="15" customHeight="1">
      <c r="A21" s="197"/>
      <c r="B21" s="198" t="s">
        <v>45</v>
      </c>
      <c r="C21" s="198"/>
      <c r="D21" s="198"/>
      <c r="E21" s="198"/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8"/>
      <c r="X21" s="198"/>
      <c r="Y21" s="198"/>
      <c r="Z21" s="198"/>
      <c r="AA21" s="198"/>
      <c r="AB21" s="198"/>
      <c r="AC21" s="198"/>
      <c r="AD21" s="198"/>
      <c r="AE21" s="198"/>
      <c r="AF21" s="198"/>
      <c r="AG21" s="198"/>
      <c r="AH21" s="198"/>
      <c r="AI21" s="198"/>
      <c r="AJ21" s="198"/>
      <c r="AK21" s="190" t="s">
        <v>45</v>
      </c>
      <c r="AL21" s="190"/>
      <c r="AM21" s="190"/>
      <c r="AN21" s="190"/>
      <c r="AO21" s="190"/>
      <c r="AP21" s="190"/>
      <c r="AQ21" s="191" t="s">
        <v>45</v>
      </c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27" t="s">
        <v>45</v>
      </c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 t="s">
        <v>45</v>
      </c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92" t="s">
        <v>45</v>
      </c>
      <c r="CP21" s="192"/>
      <c r="CQ21" s="192"/>
      <c r="CR21" s="192"/>
      <c r="CS21" s="192"/>
      <c r="CT21" s="192"/>
      <c r="CU21" s="192"/>
      <c r="CV21" s="192"/>
      <c r="CW21" s="192"/>
      <c r="CX21" s="192"/>
      <c r="CY21" s="192"/>
      <c r="CZ21" s="192"/>
      <c r="DA21" s="192"/>
      <c r="DB21" s="192"/>
      <c r="DC21" s="192"/>
    </row>
    <row r="22" spans="1:107" ht="15" customHeight="1">
      <c r="A22" s="197"/>
      <c r="B22" s="198" t="s">
        <v>45</v>
      </c>
      <c r="C22" s="198"/>
      <c r="D22" s="198"/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0" t="s">
        <v>45</v>
      </c>
      <c r="AL22" s="190"/>
      <c r="AM22" s="190"/>
      <c r="AN22" s="190"/>
      <c r="AO22" s="190"/>
      <c r="AP22" s="190"/>
      <c r="AQ22" s="191" t="s">
        <v>45</v>
      </c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27" t="s">
        <v>45</v>
      </c>
      <c r="BH22" s="127"/>
      <c r="BI22" s="127"/>
      <c r="BJ22" s="127"/>
      <c r="BK22" s="127"/>
      <c r="BL22" s="127"/>
      <c r="BM22" s="127"/>
      <c r="BN22" s="127"/>
      <c r="BO22" s="127"/>
      <c r="BP22" s="127"/>
      <c r="BQ22" s="127"/>
      <c r="BR22" s="127"/>
      <c r="BS22" s="127"/>
      <c r="BT22" s="127"/>
      <c r="BU22" s="127"/>
      <c r="BV22" s="127"/>
      <c r="BW22" s="127"/>
      <c r="BX22" s="127"/>
      <c r="BY22" s="127"/>
      <c r="BZ22" s="127" t="s">
        <v>45</v>
      </c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92" t="s">
        <v>45</v>
      </c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</row>
    <row r="23" spans="1:107" ht="15" customHeight="1">
      <c r="A23" s="197"/>
      <c r="B23" s="198" t="s">
        <v>45</v>
      </c>
      <c r="C23" s="198"/>
      <c r="D23" s="198"/>
      <c r="E23" s="198"/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0" t="s">
        <v>45</v>
      </c>
      <c r="AL23" s="190"/>
      <c r="AM23" s="190"/>
      <c r="AN23" s="190"/>
      <c r="AO23" s="190"/>
      <c r="AP23" s="190"/>
      <c r="AQ23" s="191" t="s">
        <v>45</v>
      </c>
      <c r="AR23" s="191"/>
      <c r="AS23" s="191"/>
      <c r="AT23" s="191"/>
      <c r="AU23" s="191"/>
      <c r="AV23" s="191"/>
      <c r="AW23" s="191"/>
      <c r="AX23" s="191"/>
      <c r="AY23" s="191"/>
      <c r="AZ23" s="191"/>
      <c r="BA23" s="191"/>
      <c r="BB23" s="191"/>
      <c r="BC23" s="191"/>
      <c r="BD23" s="191"/>
      <c r="BE23" s="191"/>
      <c r="BF23" s="191"/>
      <c r="BG23" s="127" t="s">
        <v>45</v>
      </c>
      <c r="BH23" s="127"/>
      <c r="BI23" s="127"/>
      <c r="BJ23" s="127"/>
      <c r="BK23" s="127"/>
      <c r="BL23" s="127"/>
      <c r="BM23" s="127"/>
      <c r="BN23" s="127"/>
      <c r="BO23" s="127"/>
      <c r="BP23" s="127"/>
      <c r="BQ23" s="127"/>
      <c r="BR23" s="127"/>
      <c r="BS23" s="127"/>
      <c r="BT23" s="127"/>
      <c r="BU23" s="127"/>
      <c r="BV23" s="127"/>
      <c r="BW23" s="127"/>
      <c r="BX23" s="127"/>
      <c r="BY23" s="127"/>
      <c r="BZ23" s="127" t="s">
        <v>45</v>
      </c>
      <c r="CA23" s="127"/>
      <c r="CB23" s="127"/>
      <c r="CC23" s="127"/>
      <c r="CD23" s="127"/>
      <c r="CE23" s="127"/>
      <c r="CF23" s="127"/>
      <c r="CG23" s="127"/>
      <c r="CH23" s="127"/>
      <c r="CI23" s="127"/>
      <c r="CJ23" s="127"/>
      <c r="CK23" s="127"/>
      <c r="CL23" s="127"/>
      <c r="CM23" s="127"/>
      <c r="CN23" s="127"/>
      <c r="CO23" s="192" t="s">
        <v>45</v>
      </c>
      <c r="CP23" s="192"/>
      <c r="CQ23" s="192"/>
      <c r="CR23" s="192"/>
      <c r="CS23" s="192"/>
      <c r="CT23" s="192"/>
      <c r="CU23" s="192"/>
      <c r="CV23" s="192"/>
      <c r="CW23" s="192"/>
      <c r="CX23" s="192"/>
      <c r="CY23" s="192"/>
      <c r="CZ23" s="192"/>
      <c r="DA23" s="192"/>
      <c r="DB23" s="192"/>
      <c r="DC23" s="192"/>
    </row>
    <row r="24" spans="1:107" ht="15" customHeight="1">
      <c r="A24" s="197"/>
      <c r="B24" s="198" t="s">
        <v>45</v>
      </c>
      <c r="C24" s="198"/>
      <c r="D24" s="198"/>
      <c r="E24" s="198"/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  <c r="Y24" s="198"/>
      <c r="Z24" s="198"/>
      <c r="AA24" s="198"/>
      <c r="AB24" s="198"/>
      <c r="AC24" s="198"/>
      <c r="AD24" s="198"/>
      <c r="AE24" s="198"/>
      <c r="AF24" s="198"/>
      <c r="AG24" s="198"/>
      <c r="AH24" s="198"/>
      <c r="AI24" s="198"/>
      <c r="AJ24" s="198"/>
      <c r="AK24" s="190" t="s">
        <v>45</v>
      </c>
      <c r="AL24" s="190"/>
      <c r="AM24" s="190"/>
      <c r="AN24" s="190"/>
      <c r="AO24" s="190"/>
      <c r="AP24" s="190"/>
      <c r="AQ24" s="191" t="s">
        <v>45</v>
      </c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27" t="s">
        <v>45</v>
      </c>
      <c r="BH24" s="127"/>
      <c r="BI24" s="127"/>
      <c r="BJ24" s="127"/>
      <c r="BK24" s="127"/>
      <c r="BL24" s="127"/>
      <c r="BM24" s="127"/>
      <c r="BN24" s="127"/>
      <c r="BO24" s="127"/>
      <c r="BP24" s="127"/>
      <c r="BQ24" s="127"/>
      <c r="BR24" s="127"/>
      <c r="BS24" s="127"/>
      <c r="BT24" s="127"/>
      <c r="BU24" s="127"/>
      <c r="BV24" s="127"/>
      <c r="BW24" s="127"/>
      <c r="BX24" s="127"/>
      <c r="BY24" s="127"/>
      <c r="BZ24" s="127" t="s">
        <v>45</v>
      </c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7"/>
      <c r="CL24" s="127"/>
      <c r="CM24" s="127"/>
      <c r="CN24" s="127"/>
      <c r="CO24" s="192" t="s">
        <v>45</v>
      </c>
      <c r="CP24" s="192"/>
      <c r="CQ24" s="192"/>
      <c r="CR24" s="192"/>
      <c r="CS24" s="192"/>
      <c r="CT24" s="192"/>
      <c r="CU24" s="192"/>
      <c r="CV24" s="192"/>
      <c r="CW24" s="192"/>
      <c r="CX24" s="192"/>
      <c r="CY24" s="192"/>
      <c r="CZ24" s="192"/>
      <c r="DA24" s="192"/>
      <c r="DB24" s="192"/>
      <c r="DC24" s="192"/>
    </row>
    <row r="25" spans="1:107" ht="15" customHeight="1">
      <c r="A25" s="197"/>
      <c r="B25" s="198" t="s">
        <v>45</v>
      </c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  <c r="Y25" s="198"/>
      <c r="Z25" s="198"/>
      <c r="AA25" s="198"/>
      <c r="AB25" s="198"/>
      <c r="AC25" s="198"/>
      <c r="AD25" s="198"/>
      <c r="AE25" s="198"/>
      <c r="AF25" s="198"/>
      <c r="AG25" s="198"/>
      <c r="AH25" s="198"/>
      <c r="AI25" s="198"/>
      <c r="AJ25" s="198"/>
      <c r="AK25" s="190" t="s">
        <v>45</v>
      </c>
      <c r="AL25" s="190"/>
      <c r="AM25" s="190"/>
      <c r="AN25" s="190"/>
      <c r="AO25" s="190"/>
      <c r="AP25" s="190"/>
      <c r="AQ25" s="191" t="s">
        <v>45</v>
      </c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27" t="s">
        <v>45</v>
      </c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 t="s">
        <v>45</v>
      </c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92" t="s">
        <v>45</v>
      </c>
      <c r="CP25" s="192"/>
      <c r="CQ25" s="192"/>
      <c r="CR25" s="192"/>
      <c r="CS25" s="192"/>
      <c r="CT25" s="192"/>
      <c r="CU25" s="192"/>
      <c r="CV25" s="192"/>
      <c r="CW25" s="192"/>
      <c r="CX25" s="192"/>
      <c r="CY25" s="192"/>
      <c r="CZ25" s="192"/>
      <c r="DA25" s="192"/>
      <c r="DB25" s="192"/>
      <c r="DC25" s="192"/>
    </row>
    <row r="26" spans="1:107" ht="15" customHeight="1">
      <c r="A26" s="197"/>
      <c r="B26" s="198" t="s">
        <v>45</v>
      </c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  <c r="Y26" s="198"/>
      <c r="Z26" s="198"/>
      <c r="AA26" s="198"/>
      <c r="AB26" s="198"/>
      <c r="AC26" s="198"/>
      <c r="AD26" s="198"/>
      <c r="AE26" s="198"/>
      <c r="AF26" s="198"/>
      <c r="AG26" s="198"/>
      <c r="AH26" s="198"/>
      <c r="AI26" s="198"/>
      <c r="AJ26" s="198"/>
      <c r="AK26" s="190" t="s">
        <v>45</v>
      </c>
      <c r="AL26" s="190"/>
      <c r="AM26" s="190"/>
      <c r="AN26" s="190"/>
      <c r="AO26" s="190"/>
      <c r="AP26" s="190"/>
      <c r="AQ26" s="191" t="s">
        <v>45</v>
      </c>
      <c r="AR26" s="191"/>
      <c r="AS26" s="191"/>
      <c r="AT26" s="191"/>
      <c r="AU26" s="191"/>
      <c r="AV26" s="191"/>
      <c r="AW26" s="191"/>
      <c r="AX26" s="191"/>
      <c r="AY26" s="191"/>
      <c r="AZ26" s="191"/>
      <c r="BA26" s="191"/>
      <c r="BB26" s="191"/>
      <c r="BC26" s="191"/>
      <c r="BD26" s="191"/>
      <c r="BE26" s="191"/>
      <c r="BF26" s="191"/>
      <c r="BG26" s="127" t="s">
        <v>45</v>
      </c>
      <c r="BH26" s="127"/>
      <c r="BI26" s="127"/>
      <c r="BJ26" s="127"/>
      <c r="BK26" s="127"/>
      <c r="BL26" s="127"/>
      <c r="BM26" s="127"/>
      <c r="BN26" s="127"/>
      <c r="BO26" s="127"/>
      <c r="BP26" s="127"/>
      <c r="BQ26" s="127"/>
      <c r="BR26" s="127"/>
      <c r="BS26" s="127"/>
      <c r="BT26" s="127"/>
      <c r="BU26" s="127"/>
      <c r="BV26" s="127"/>
      <c r="BW26" s="127"/>
      <c r="BX26" s="127"/>
      <c r="BY26" s="127"/>
      <c r="BZ26" s="127" t="s">
        <v>45</v>
      </c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7"/>
      <c r="CL26" s="127"/>
      <c r="CM26" s="127"/>
      <c r="CN26" s="127"/>
      <c r="CO26" s="192" t="s">
        <v>45</v>
      </c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</row>
    <row r="27" spans="1:107" ht="15" customHeight="1">
      <c r="A27" s="197"/>
      <c r="B27" s="198" t="s">
        <v>45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8"/>
      <c r="X27" s="198"/>
      <c r="Y27" s="198"/>
      <c r="Z27" s="198"/>
      <c r="AA27" s="198"/>
      <c r="AB27" s="198"/>
      <c r="AC27" s="198"/>
      <c r="AD27" s="198"/>
      <c r="AE27" s="198"/>
      <c r="AF27" s="198"/>
      <c r="AG27" s="198"/>
      <c r="AH27" s="198"/>
      <c r="AI27" s="198"/>
      <c r="AJ27" s="198"/>
      <c r="AK27" s="190" t="s">
        <v>45</v>
      </c>
      <c r="AL27" s="190"/>
      <c r="AM27" s="190"/>
      <c r="AN27" s="190"/>
      <c r="AO27" s="190"/>
      <c r="AP27" s="190"/>
      <c r="AQ27" s="191" t="s">
        <v>45</v>
      </c>
      <c r="AR27" s="191"/>
      <c r="AS27" s="191"/>
      <c r="AT27" s="191"/>
      <c r="AU27" s="191"/>
      <c r="AV27" s="191"/>
      <c r="AW27" s="191"/>
      <c r="AX27" s="191"/>
      <c r="AY27" s="191"/>
      <c r="AZ27" s="191"/>
      <c r="BA27" s="191"/>
      <c r="BB27" s="191"/>
      <c r="BC27" s="191"/>
      <c r="BD27" s="191"/>
      <c r="BE27" s="191"/>
      <c r="BF27" s="191"/>
      <c r="BG27" s="127" t="s">
        <v>45</v>
      </c>
      <c r="BH27" s="127"/>
      <c r="BI27" s="127"/>
      <c r="BJ27" s="127"/>
      <c r="BK27" s="127"/>
      <c r="BL27" s="127"/>
      <c r="BM27" s="127"/>
      <c r="BN27" s="127"/>
      <c r="BO27" s="127"/>
      <c r="BP27" s="127"/>
      <c r="BQ27" s="127"/>
      <c r="BR27" s="127"/>
      <c r="BS27" s="127"/>
      <c r="BT27" s="127"/>
      <c r="BU27" s="127"/>
      <c r="BV27" s="127"/>
      <c r="BW27" s="127"/>
      <c r="BX27" s="127"/>
      <c r="BY27" s="127"/>
      <c r="BZ27" s="127" t="s">
        <v>45</v>
      </c>
      <c r="CA27" s="127"/>
      <c r="CB27" s="127"/>
      <c r="CC27" s="127"/>
      <c r="CD27" s="127"/>
      <c r="CE27" s="127"/>
      <c r="CF27" s="127"/>
      <c r="CG27" s="127"/>
      <c r="CH27" s="127"/>
      <c r="CI27" s="127"/>
      <c r="CJ27" s="127"/>
      <c r="CK27" s="127"/>
      <c r="CL27" s="127"/>
      <c r="CM27" s="127"/>
      <c r="CN27" s="127"/>
      <c r="CO27" s="192" t="s">
        <v>45</v>
      </c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</row>
    <row r="28" spans="1:107" ht="15" customHeight="1" hidden="1">
      <c r="A28" s="197"/>
      <c r="B28" s="198" t="s">
        <v>45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8"/>
      <c r="X28" s="198"/>
      <c r="Y28" s="198"/>
      <c r="Z28" s="198"/>
      <c r="AA28" s="198"/>
      <c r="AB28" s="198"/>
      <c r="AC28" s="198"/>
      <c r="AD28" s="198"/>
      <c r="AE28" s="198"/>
      <c r="AF28" s="198"/>
      <c r="AG28" s="198"/>
      <c r="AH28" s="198"/>
      <c r="AI28" s="198"/>
      <c r="AJ28" s="198"/>
      <c r="AK28" s="190" t="s">
        <v>45</v>
      </c>
      <c r="AL28" s="190"/>
      <c r="AM28" s="190"/>
      <c r="AN28" s="190"/>
      <c r="AO28" s="190"/>
      <c r="AP28" s="190"/>
      <c r="AQ28" s="191" t="s">
        <v>45</v>
      </c>
      <c r="AR28" s="191"/>
      <c r="AS28" s="191"/>
      <c r="AT28" s="191"/>
      <c r="AU28" s="191"/>
      <c r="AV28" s="191"/>
      <c r="AW28" s="191"/>
      <c r="AX28" s="191"/>
      <c r="AY28" s="191"/>
      <c r="AZ28" s="191"/>
      <c r="BA28" s="191"/>
      <c r="BB28" s="191"/>
      <c r="BC28" s="191"/>
      <c r="BD28" s="191"/>
      <c r="BE28" s="191"/>
      <c r="BF28" s="191"/>
      <c r="BG28" s="127" t="s">
        <v>45</v>
      </c>
      <c r="BH28" s="127"/>
      <c r="BI28" s="127"/>
      <c r="BJ28" s="127"/>
      <c r="BK28" s="127"/>
      <c r="BL28" s="127"/>
      <c r="BM28" s="127"/>
      <c r="BN28" s="127"/>
      <c r="BO28" s="127"/>
      <c r="BP28" s="127"/>
      <c r="BQ28" s="127"/>
      <c r="BR28" s="127"/>
      <c r="BS28" s="127"/>
      <c r="BT28" s="127"/>
      <c r="BU28" s="127"/>
      <c r="BV28" s="127"/>
      <c r="BW28" s="127"/>
      <c r="BX28" s="127"/>
      <c r="BY28" s="127"/>
      <c r="BZ28" s="127" t="s">
        <v>45</v>
      </c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7"/>
      <c r="CL28" s="127"/>
      <c r="CM28" s="127"/>
      <c r="CN28" s="127"/>
      <c r="CO28" s="192" t="s">
        <v>45</v>
      </c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</row>
    <row r="29" spans="1:107" ht="15" customHeight="1" hidden="1">
      <c r="A29" s="197"/>
      <c r="B29" s="198" t="s">
        <v>45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198"/>
      <c r="AB29" s="198"/>
      <c r="AC29" s="198"/>
      <c r="AD29" s="198"/>
      <c r="AE29" s="198"/>
      <c r="AF29" s="198"/>
      <c r="AG29" s="198"/>
      <c r="AH29" s="198"/>
      <c r="AI29" s="198"/>
      <c r="AJ29" s="198"/>
      <c r="AK29" s="190" t="s">
        <v>45</v>
      </c>
      <c r="AL29" s="190"/>
      <c r="AM29" s="190"/>
      <c r="AN29" s="190"/>
      <c r="AO29" s="190"/>
      <c r="AP29" s="190"/>
      <c r="AQ29" s="191" t="s">
        <v>45</v>
      </c>
      <c r="AR29" s="191"/>
      <c r="AS29" s="191"/>
      <c r="AT29" s="191"/>
      <c r="AU29" s="191"/>
      <c r="AV29" s="191"/>
      <c r="AW29" s="191"/>
      <c r="AX29" s="191"/>
      <c r="AY29" s="191"/>
      <c r="AZ29" s="191"/>
      <c r="BA29" s="191"/>
      <c r="BB29" s="191"/>
      <c r="BC29" s="191"/>
      <c r="BD29" s="191"/>
      <c r="BE29" s="191"/>
      <c r="BF29" s="191"/>
      <c r="BG29" s="127" t="s">
        <v>45</v>
      </c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 t="s">
        <v>45</v>
      </c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92" t="s">
        <v>45</v>
      </c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</row>
    <row r="30" spans="1:107" ht="15" customHeight="1" hidden="1">
      <c r="A30" s="197"/>
      <c r="B30" s="198" t="s">
        <v>45</v>
      </c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198"/>
      <c r="AH30" s="198"/>
      <c r="AI30" s="198"/>
      <c r="AJ30" s="198"/>
      <c r="AK30" s="190" t="s">
        <v>45</v>
      </c>
      <c r="AL30" s="190"/>
      <c r="AM30" s="190"/>
      <c r="AN30" s="190"/>
      <c r="AO30" s="190"/>
      <c r="AP30" s="190"/>
      <c r="AQ30" s="191" t="s">
        <v>45</v>
      </c>
      <c r="AR30" s="191"/>
      <c r="AS30" s="191"/>
      <c r="AT30" s="191"/>
      <c r="AU30" s="191"/>
      <c r="AV30" s="191"/>
      <c r="AW30" s="191"/>
      <c r="AX30" s="191"/>
      <c r="AY30" s="191"/>
      <c r="AZ30" s="191"/>
      <c r="BA30" s="191"/>
      <c r="BB30" s="191"/>
      <c r="BC30" s="191"/>
      <c r="BD30" s="191"/>
      <c r="BE30" s="191"/>
      <c r="BF30" s="191"/>
      <c r="BG30" s="127" t="s">
        <v>45</v>
      </c>
      <c r="BH30" s="127"/>
      <c r="BI30" s="127"/>
      <c r="BJ30" s="127"/>
      <c r="BK30" s="127"/>
      <c r="BL30" s="127"/>
      <c r="BM30" s="127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 t="s">
        <v>45</v>
      </c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92" t="s">
        <v>45</v>
      </c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</row>
    <row r="31" spans="1:107" ht="15" customHeight="1" hidden="1">
      <c r="A31" s="197"/>
      <c r="B31" s="198" t="s">
        <v>45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8"/>
      <c r="X31" s="198"/>
      <c r="Y31" s="198"/>
      <c r="Z31" s="198"/>
      <c r="AA31" s="198"/>
      <c r="AB31" s="198"/>
      <c r="AC31" s="198"/>
      <c r="AD31" s="198"/>
      <c r="AE31" s="198"/>
      <c r="AF31" s="198"/>
      <c r="AG31" s="198"/>
      <c r="AH31" s="198"/>
      <c r="AI31" s="198"/>
      <c r="AJ31" s="198"/>
      <c r="AK31" s="190" t="s">
        <v>45</v>
      </c>
      <c r="AL31" s="190"/>
      <c r="AM31" s="190"/>
      <c r="AN31" s="190"/>
      <c r="AO31" s="190"/>
      <c r="AP31" s="190"/>
      <c r="AQ31" s="191" t="s">
        <v>45</v>
      </c>
      <c r="AR31" s="191"/>
      <c r="AS31" s="191"/>
      <c r="AT31" s="191"/>
      <c r="AU31" s="191"/>
      <c r="AV31" s="191"/>
      <c r="AW31" s="191"/>
      <c r="AX31" s="191"/>
      <c r="AY31" s="191"/>
      <c r="AZ31" s="191"/>
      <c r="BA31" s="191"/>
      <c r="BB31" s="191"/>
      <c r="BC31" s="191"/>
      <c r="BD31" s="191"/>
      <c r="BE31" s="191"/>
      <c r="BF31" s="191"/>
      <c r="BG31" s="127" t="s">
        <v>45</v>
      </c>
      <c r="BH31" s="127"/>
      <c r="BI31" s="127"/>
      <c r="BJ31" s="127"/>
      <c r="BK31" s="127"/>
      <c r="BL31" s="127"/>
      <c r="BM31" s="127"/>
      <c r="BN31" s="127"/>
      <c r="BO31" s="127"/>
      <c r="BP31" s="127"/>
      <c r="BQ31" s="127"/>
      <c r="BR31" s="127"/>
      <c r="BS31" s="127"/>
      <c r="BT31" s="127"/>
      <c r="BU31" s="127"/>
      <c r="BV31" s="127"/>
      <c r="BW31" s="127"/>
      <c r="BX31" s="127"/>
      <c r="BY31" s="127"/>
      <c r="BZ31" s="127" t="s">
        <v>45</v>
      </c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7"/>
      <c r="CL31" s="127"/>
      <c r="CM31" s="127"/>
      <c r="CN31" s="127"/>
      <c r="CO31" s="192" t="s">
        <v>45</v>
      </c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</row>
    <row r="32" spans="1:107" ht="15" customHeight="1" hidden="1">
      <c r="A32" s="197"/>
      <c r="B32" s="198" t="s">
        <v>45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8"/>
      <c r="X32" s="198"/>
      <c r="Y32" s="198"/>
      <c r="Z32" s="198"/>
      <c r="AA32" s="198"/>
      <c r="AB32" s="198"/>
      <c r="AC32" s="198"/>
      <c r="AD32" s="198"/>
      <c r="AE32" s="198"/>
      <c r="AF32" s="198"/>
      <c r="AG32" s="198"/>
      <c r="AH32" s="198"/>
      <c r="AI32" s="198"/>
      <c r="AJ32" s="198"/>
      <c r="AK32" s="190" t="s">
        <v>45</v>
      </c>
      <c r="AL32" s="190"/>
      <c r="AM32" s="190"/>
      <c r="AN32" s="190"/>
      <c r="AO32" s="190"/>
      <c r="AP32" s="190"/>
      <c r="AQ32" s="191" t="s">
        <v>45</v>
      </c>
      <c r="AR32" s="191"/>
      <c r="AS32" s="191"/>
      <c r="AT32" s="191"/>
      <c r="AU32" s="191"/>
      <c r="AV32" s="191"/>
      <c r="AW32" s="191"/>
      <c r="AX32" s="191"/>
      <c r="AY32" s="191"/>
      <c r="AZ32" s="191"/>
      <c r="BA32" s="191"/>
      <c r="BB32" s="191"/>
      <c r="BC32" s="191"/>
      <c r="BD32" s="191"/>
      <c r="BE32" s="191"/>
      <c r="BF32" s="191"/>
      <c r="BG32" s="127" t="s">
        <v>45</v>
      </c>
      <c r="BH32" s="127"/>
      <c r="BI32" s="127"/>
      <c r="BJ32" s="127"/>
      <c r="BK32" s="127"/>
      <c r="BL32" s="127"/>
      <c r="BM32" s="127"/>
      <c r="BN32" s="127"/>
      <c r="BO32" s="127"/>
      <c r="BP32" s="127"/>
      <c r="BQ32" s="127"/>
      <c r="BR32" s="127"/>
      <c r="BS32" s="127"/>
      <c r="BT32" s="127"/>
      <c r="BU32" s="127"/>
      <c r="BV32" s="127"/>
      <c r="BW32" s="127"/>
      <c r="BX32" s="127"/>
      <c r="BY32" s="127"/>
      <c r="BZ32" s="127" t="s">
        <v>45</v>
      </c>
      <c r="CA32" s="127"/>
      <c r="CB32" s="127"/>
      <c r="CC32" s="127"/>
      <c r="CD32" s="127"/>
      <c r="CE32" s="127"/>
      <c r="CF32" s="127"/>
      <c r="CG32" s="127"/>
      <c r="CH32" s="127"/>
      <c r="CI32" s="127"/>
      <c r="CJ32" s="127"/>
      <c r="CK32" s="127"/>
      <c r="CL32" s="127"/>
      <c r="CM32" s="127"/>
      <c r="CN32" s="127"/>
      <c r="CO32" s="192" t="s">
        <v>45</v>
      </c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</row>
    <row r="33" spans="1:107" ht="15" customHeight="1">
      <c r="A33" s="197"/>
      <c r="B33" s="198" t="s">
        <v>45</v>
      </c>
      <c r="C33" s="198"/>
      <c r="D33" s="198"/>
      <c r="E33" s="198"/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8"/>
      <c r="X33" s="198"/>
      <c r="Y33" s="198"/>
      <c r="Z33" s="198"/>
      <c r="AA33" s="198"/>
      <c r="AB33" s="198"/>
      <c r="AC33" s="198"/>
      <c r="AD33" s="198"/>
      <c r="AE33" s="198"/>
      <c r="AF33" s="198"/>
      <c r="AG33" s="198"/>
      <c r="AH33" s="198"/>
      <c r="AI33" s="198"/>
      <c r="AJ33" s="198"/>
      <c r="AK33" s="190" t="s">
        <v>45</v>
      </c>
      <c r="AL33" s="190"/>
      <c r="AM33" s="190"/>
      <c r="AN33" s="190"/>
      <c r="AO33" s="190"/>
      <c r="AP33" s="190"/>
      <c r="AQ33" s="191" t="s">
        <v>45</v>
      </c>
      <c r="AR33" s="191"/>
      <c r="AS33" s="191"/>
      <c r="AT33" s="191"/>
      <c r="AU33" s="191"/>
      <c r="AV33" s="191"/>
      <c r="AW33" s="191"/>
      <c r="AX33" s="191"/>
      <c r="AY33" s="191"/>
      <c r="AZ33" s="191"/>
      <c r="BA33" s="191"/>
      <c r="BB33" s="191"/>
      <c r="BC33" s="191"/>
      <c r="BD33" s="191"/>
      <c r="BE33" s="191"/>
      <c r="BF33" s="191"/>
      <c r="BG33" s="127" t="s">
        <v>45</v>
      </c>
      <c r="BH33" s="127"/>
      <c r="BI33" s="127"/>
      <c r="BJ33" s="127"/>
      <c r="BK33" s="127"/>
      <c r="BL33" s="127"/>
      <c r="BM33" s="127"/>
      <c r="BN33" s="127"/>
      <c r="BO33" s="127"/>
      <c r="BP33" s="127"/>
      <c r="BQ33" s="127"/>
      <c r="BR33" s="127"/>
      <c r="BS33" s="127"/>
      <c r="BT33" s="127"/>
      <c r="BU33" s="127"/>
      <c r="BV33" s="127"/>
      <c r="BW33" s="127"/>
      <c r="BX33" s="127"/>
      <c r="BY33" s="127"/>
      <c r="BZ33" s="127" t="s">
        <v>45</v>
      </c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7"/>
      <c r="CL33" s="127"/>
      <c r="CM33" s="127"/>
      <c r="CN33" s="127"/>
      <c r="CO33" s="192" t="s">
        <v>45</v>
      </c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</row>
    <row r="34" spans="1:107" ht="15" customHeight="1">
      <c r="A34" s="197"/>
      <c r="B34" s="198" t="s">
        <v>45</v>
      </c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8"/>
      <c r="X34" s="198"/>
      <c r="Y34" s="198"/>
      <c r="Z34" s="198"/>
      <c r="AA34" s="198"/>
      <c r="AB34" s="198"/>
      <c r="AC34" s="198"/>
      <c r="AD34" s="198"/>
      <c r="AE34" s="198"/>
      <c r="AF34" s="198"/>
      <c r="AG34" s="198"/>
      <c r="AH34" s="198"/>
      <c r="AI34" s="198"/>
      <c r="AJ34" s="198"/>
      <c r="AK34" s="190" t="s">
        <v>45</v>
      </c>
      <c r="AL34" s="190"/>
      <c r="AM34" s="190"/>
      <c r="AN34" s="190"/>
      <c r="AO34" s="190"/>
      <c r="AP34" s="190"/>
      <c r="AQ34" s="191" t="s">
        <v>45</v>
      </c>
      <c r="AR34" s="191"/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191"/>
      <c r="BE34" s="191"/>
      <c r="BF34" s="191"/>
      <c r="BG34" s="127" t="s">
        <v>45</v>
      </c>
      <c r="BH34" s="127"/>
      <c r="BI34" s="127"/>
      <c r="BJ34" s="127"/>
      <c r="BK34" s="127"/>
      <c r="BL34" s="127"/>
      <c r="BM34" s="127"/>
      <c r="BN34" s="127"/>
      <c r="BO34" s="127"/>
      <c r="BP34" s="127"/>
      <c r="BQ34" s="127"/>
      <c r="BR34" s="127"/>
      <c r="BS34" s="127"/>
      <c r="BT34" s="127"/>
      <c r="BU34" s="127"/>
      <c r="BV34" s="127"/>
      <c r="BW34" s="127"/>
      <c r="BX34" s="127"/>
      <c r="BY34" s="127"/>
      <c r="BZ34" s="127" t="s">
        <v>45</v>
      </c>
      <c r="CA34" s="127"/>
      <c r="CB34" s="127"/>
      <c r="CC34" s="127"/>
      <c r="CD34" s="127"/>
      <c r="CE34" s="127"/>
      <c r="CF34" s="127"/>
      <c r="CG34" s="127"/>
      <c r="CH34" s="127"/>
      <c r="CI34" s="127"/>
      <c r="CJ34" s="127"/>
      <c r="CK34" s="127"/>
      <c r="CL34" s="127"/>
      <c r="CM34" s="127"/>
      <c r="CN34" s="127"/>
      <c r="CO34" s="192" t="s">
        <v>45</v>
      </c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</row>
    <row r="35" spans="1:107" ht="15" customHeight="1">
      <c r="A35" s="197"/>
      <c r="B35" s="198" t="s">
        <v>45</v>
      </c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8"/>
      <c r="X35" s="198"/>
      <c r="Y35" s="198"/>
      <c r="Z35" s="198"/>
      <c r="AA35" s="198"/>
      <c r="AB35" s="198"/>
      <c r="AC35" s="198"/>
      <c r="AD35" s="198"/>
      <c r="AE35" s="198"/>
      <c r="AF35" s="198"/>
      <c r="AG35" s="198"/>
      <c r="AH35" s="198"/>
      <c r="AI35" s="198"/>
      <c r="AJ35" s="198"/>
      <c r="AK35" s="190" t="s">
        <v>45</v>
      </c>
      <c r="AL35" s="190"/>
      <c r="AM35" s="190"/>
      <c r="AN35" s="190"/>
      <c r="AO35" s="190"/>
      <c r="AP35" s="190"/>
      <c r="AQ35" s="191" t="s">
        <v>45</v>
      </c>
      <c r="AR35" s="191"/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191"/>
      <c r="BE35" s="191"/>
      <c r="BF35" s="191"/>
      <c r="BG35" s="127" t="s">
        <v>45</v>
      </c>
      <c r="BH35" s="127"/>
      <c r="BI35" s="127"/>
      <c r="BJ35" s="127"/>
      <c r="BK35" s="127"/>
      <c r="BL35" s="127"/>
      <c r="BM35" s="127"/>
      <c r="BN35" s="127"/>
      <c r="BO35" s="127"/>
      <c r="BP35" s="127"/>
      <c r="BQ35" s="127"/>
      <c r="BR35" s="127"/>
      <c r="BS35" s="127"/>
      <c r="BT35" s="127"/>
      <c r="BU35" s="127"/>
      <c r="BV35" s="127"/>
      <c r="BW35" s="127"/>
      <c r="BX35" s="127"/>
      <c r="BY35" s="127"/>
      <c r="BZ35" s="127" t="s">
        <v>45</v>
      </c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7"/>
      <c r="CL35" s="127"/>
      <c r="CM35" s="127"/>
      <c r="CN35" s="127"/>
      <c r="CO35" s="192" t="s">
        <v>45</v>
      </c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</row>
    <row r="36" spans="1:107" ht="15" customHeight="1">
      <c r="A36" s="197"/>
      <c r="B36" s="198" t="s">
        <v>45</v>
      </c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X36" s="198"/>
      <c r="Y36" s="198"/>
      <c r="Z36" s="198"/>
      <c r="AA36" s="198"/>
      <c r="AB36" s="198"/>
      <c r="AC36" s="198"/>
      <c r="AD36" s="198"/>
      <c r="AE36" s="198"/>
      <c r="AF36" s="198"/>
      <c r="AG36" s="198"/>
      <c r="AH36" s="198"/>
      <c r="AI36" s="198"/>
      <c r="AJ36" s="198"/>
      <c r="AK36" s="190" t="s">
        <v>45</v>
      </c>
      <c r="AL36" s="190"/>
      <c r="AM36" s="190"/>
      <c r="AN36" s="190"/>
      <c r="AO36" s="190"/>
      <c r="AP36" s="190"/>
      <c r="AQ36" s="191" t="s">
        <v>45</v>
      </c>
      <c r="AR36" s="191"/>
      <c r="AS36" s="191"/>
      <c r="AT36" s="191"/>
      <c r="AU36" s="191"/>
      <c r="AV36" s="191"/>
      <c r="AW36" s="191"/>
      <c r="AX36" s="191"/>
      <c r="AY36" s="191"/>
      <c r="AZ36" s="191"/>
      <c r="BA36" s="191"/>
      <c r="BB36" s="191"/>
      <c r="BC36" s="191"/>
      <c r="BD36" s="191"/>
      <c r="BE36" s="191"/>
      <c r="BF36" s="191"/>
      <c r="BG36" s="127" t="s">
        <v>45</v>
      </c>
      <c r="BH36" s="127"/>
      <c r="BI36" s="127"/>
      <c r="BJ36" s="127"/>
      <c r="BK36" s="127"/>
      <c r="BL36" s="127"/>
      <c r="BM36" s="127"/>
      <c r="BN36" s="127"/>
      <c r="BO36" s="127"/>
      <c r="BP36" s="127"/>
      <c r="BQ36" s="127"/>
      <c r="BR36" s="127"/>
      <c r="BS36" s="127"/>
      <c r="BT36" s="127"/>
      <c r="BU36" s="127"/>
      <c r="BV36" s="127"/>
      <c r="BW36" s="127"/>
      <c r="BX36" s="127"/>
      <c r="BY36" s="127"/>
      <c r="BZ36" s="127" t="s">
        <v>45</v>
      </c>
      <c r="CA36" s="127"/>
      <c r="CB36" s="127"/>
      <c r="CC36" s="127"/>
      <c r="CD36" s="127"/>
      <c r="CE36" s="127"/>
      <c r="CF36" s="127"/>
      <c r="CG36" s="127"/>
      <c r="CH36" s="127"/>
      <c r="CI36" s="127"/>
      <c r="CJ36" s="127"/>
      <c r="CK36" s="127"/>
      <c r="CL36" s="127"/>
      <c r="CM36" s="127"/>
      <c r="CN36" s="127"/>
      <c r="CO36" s="192" t="s">
        <v>45</v>
      </c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</row>
    <row r="37" spans="2:107" ht="15" customHeight="1">
      <c r="B37" s="202" t="s">
        <v>308</v>
      </c>
      <c r="C37" s="202"/>
      <c r="D37" s="202"/>
      <c r="E37" s="202"/>
      <c r="F37" s="202"/>
      <c r="G37" s="202"/>
      <c r="H37" s="202"/>
      <c r="I37" s="202"/>
      <c r="J37" s="202"/>
      <c r="K37" s="202"/>
      <c r="L37" s="202"/>
      <c r="M37" s="202"/>
      <c r="N37" s="202"/>
      <c r="O37" s="202"/>
      <c r="P37" s="202"/>
      <c r="Q37" s="202"/>
      <c r="R37" s="202"/>
      <c r="S37" s="202"/>
      <c r="T37" s="202"/>
      <c r="U37" s="202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194" t="s">
        <v>309</v>
      </c>
      <c r="AL37" s="194"/>
      <c r="AM37" s="194"/>
      <c r="AN37" s="194"/>
      <c r="AO37" s="194"/>
      <c r="AP37" s="194"/>
      <c r="AQ37" s="191" t="s">
        <v>310</v>
      </c>
      <c r="AR37" s="191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1"/>
      <c r="BE37" s="191"/>
      <c r="BF37" s="191"/>
      <c r="BG37" s="127">
        <f>BG38+BG39</f>
        <v>1566210.5599999987</v>
      </c>
      <c r="BH37" s="127"/>
      <c r="BI37" s="127"/>
      <c r="BJ37" s="127"/>
      <c r="BK37" s="127"/>
      <c r="BL37" s="127"/>
      <c r="BM37" s="127"/>
      <c r="BN37" s="127"/>
      <c r="BO37" s="127"/>
      <c r="BP37" s="127"/>
      <c r="BQ37" s="127"/>
      <c r="BR37" s="127"/>
      <c r="BS37" s="127"/>
      <c r="BT37" s="127"/>
      <c r="BU37" s="127"/>
      <c r="BV37" s="127"/>
      <c r="BW37" s="127"/>
      <c r="BX37" s="127"/>
      <c r="BY37" s="127"/>
      <c r="BZ37" s="127">
        <f>BZ38+BZ39</f>
        <v>1280258.6100000003</v>
      </c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7"/>
      <c r="CL37" s="127"/>
      <c r="CM37" s="127"/>
      <c r="CN37" s="127"/>
      <c r="CO37" s="195">
        <f>BG37-BZ37</f>
        <v>285951.9499999983</v>
      </c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</row>
    <row r="38" spans="2:107" ht="15" customHeight="1">
      <c r="B38" s="202" t="s">
        <v>311</v>
      </c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2"/>
      <c r="N38" s="202"/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194" t="s">
        <v>312</v>
      </c>
      <c r="AL38" s="194"/>
      <c r="AM38" s="194"/>
      <c r="AN38" s="194"/>
      <c r="AO38" s="194"/>
      <c r="AP38" s="194"/>
      <c r="AQ38" s="191" t="s">
        <v>313</v>
      </c>
      <c r="AR38" s="191"/>
      <c r="AS38" s="191"/>
      <c r="AT38" s="191"/>
      <c r="AU38" s="191"/>
      <c r="AV38" s="191"/>
      <c r="AW38" s="191"/>
      <c r="AX38" s="191"/>
      <c r="AY38" s="191"/>
      <c r="AZ38" s="191"/>
      <c r="BA38" s="191"/>
      <c r="BB38" s="191"/>
      <c r="BC38" s="191"/>
      <c r="BD38" s="191"/>
      <c r="BE38" s="191"/>
      <c r="BF38" s="191"/>
      <c r="BG38" s="127">
        <f>-стр1!BB13</f>
        <v>-10790150.48</v>
      </c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203">
        <v>-6313096.68</v>
      </c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192" t="s">
        <v>33</v>
      </c>
      <c r="CP38" s="192"/>
      <c r="CQ38" s="192"/>
      <c r="CR38" s="192"/>
      <c r="CS38" s="192"/>
      <c r="CT38" s="192"/>
      <c r="CU38" s="192"/>
      <c r="CV38" s="192"/>
      <c r="CW38" s="192"/>
      <c r="CX38" s="192"/>
      <c r="CY38" s="192"/>
      <c r="CZ38" s="192"/>
      <c r="DA38" s="192"/>
      <c r="DB38" s="192"/>
      <c r="DC38" s="192"/>
    </row>
    <row r="39" spans="1:107" ht="15" customHeight="1">
      <c r="A39" s="197"/>
      <c r="B39" s="202" t="s">
        <v>314</v>
      </c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4" t="s">
        <v>315</v>
      </c>
      <c r="AL39" s="204"/>
      <c r="AM39" s="204"/>
      <c r="AN39" s="204"/>
      <c r="AO39" s="204"/>
      <c r="AP39" s="204"/>
      <c r="AQ39" s="205" t="s">
        <v>316</v>
      </c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6">
        <f>стр2!AT6</f>
        <v>12356361.04</v>
      </c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U39" s="206"/>
      <c r="BV39" s="206"/>
      <c r="BW39" s="206"/>
      <c r="BX39" s="206"/>
      <c r="BY39" s="206"/>
      <c r="BZ39" s="207">
        <v>7593355.29</v>
      </c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7"/>
      <c r="CL39" s="207"/>
      <c r="CM39" s="207"/>
      <c r="CN39" s="207"/>
      <c r="CO39" s="208" t="s">
        <v>33</v>
      </c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</row>
    <row r="41" spans="1:99" ht="11.25" customHeight="1">
      <c r="A41" s="1" t="s">
        <v>317</v>
      </c>
      <c r="C41" s="1" t="s">
        <v>317</v>
      </c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F41" s="135" t="s">
        <v>318</v>
      </c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</row>
    <row r="42" spans="1:99" ht="11.25" customHeight="1">
      <c r="A42" s="209"/>
      <c r="U42" s="210" t="s">
        <v>319</v>
      </c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210"/>
      <c r="AM42" s="210"/>
      <c r="AN42" s="210"/>
      <c r="AO42" s="210"/>
      <c r="AP42" s="210"/>
      <c r="AQ42" s="210"/>
      <c r="AR42" s="210"/>
      <c r="AS42" s="210"/>
      <c r="AT42" s="210"/>
      <c r="AU42" s="210"/>
      <c r="AV42" s="210"/>
      <c r="AW42" s="210"/>
      <c r="AX42" s="210"/>
      <c r="AY42" s="210"/>
      <c r="AZ42" s="210"/>
      <c r="BA42" s="211"/>
      <c r="BB42" s="211"/>
      <c r="BC42" s="211"/>
      <c r="BD42" s="211"/>
      <c r="BE42" s="211"/>
      <c r="BF42" s="210"/>
      <c r="BG42" s="210"/>
      <c r="BH42" s="210"/>
      <c r="BI42" s="210"/>
      <c r="BJ42" s="210"/>
      <c r="BK42" s="210"/>
      <c r="BL42" s="210"/>
      <c r="BM42" s="210"/>
      <c r="BN42" s="210"/>
      <c r="BO42" s="210"/>
      <c r="BP42" s="210"/>
      <c r="BQ42" s="210"/>
      <c r="BR42" s="210"/>
      <c r="BS42" s="210"/>
      <c r="BT42" s="210"/>
      <c r="BU42" s="210"/>
      <c r="BV42" s="210"/>
      <c r="BW42" s="210"/>
      <c r="BX42" s="210"/>
      <c r="BY42" s="210"/>
      <c r="BZ42" s="210"/>
      <c r="CA42" s="210"/>
      <c r="CB42" s="210"/>
      <c r="CC42" s="210"/>
      <c r="CD42" s="210"/>
      <c r="CE42" s="210"/>
      <c r="CF42" s="210"/>
      <c r="CG42" s="210"/>
      <c r="CH42" s="210"/>
      <c r="CI42" s="210"/>
      <c r="CJ42" s="210"/>
      <c r="CK42" s="210"/>
      <c r="CL42" s="210"/>
      <c r="CM42" s="210"/>
      <c r="CN42" s="210"/>
      <c r="CO42" s="210"/>
      <c r="CP42" s="210"/>
      <c r="CQ42" s="210"/>
      <c r="CR42" s="210"/>
      <c r="CS42" s="210"/>
      <c r="CT42" s="210"/>
      <c r="CU42" s="210"/>
    </row>
    <row r="43" spans="1:99" ht="20.25" customHeight="1">
      <c r="A43" s="1" t="s">
        <v>320</v>
      </c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1"/>
      <c r="BB43" s="211"/>
      <c r="BC43" s="211"/>
      <c r="BD43" s="211"/>
      <c r="BE43" s="211"/>
      <c r="BF43" s="212"/>
      <c r="BG43" s="212"/>
      <c r="BH43" s="212"/>
      <c r="BI43" s="212"/>
      <c r="BJ43" s="212"/>
      <c r="BK43" s="212"/>
      <c r="BL43" s="212"/>
      <c r="BM43" s="212"/>
      <c r="BN43" s="212"/>
      <c r="BO43" s="212"/>
      <c r="BP43" s="212"/>
      <c r="BQ43" s="212"/>
      <c r="BR43" s="212"/>
      <c r="BS43" s="212"/>
      <c r="BT43" s="212"/>
      <c r="BU43" s="212"/>
      <c r="BV43" s="212"/>
      <c r="BW43" s="212"/>
      <c r="BX43" s="212"/>
      <c r="BY43" s="212"/>
      <c r="BZ43" s="212"/>
      <c r="CA43" s="212"/>
      <c r="CB43" s="212"/>
      <c r="CC43" s="212"/>
      <c r="CD43" s="212"/>
      <c r="CE43" s="212"/>
      <c r="CF43" s="212"/>
      <c r="CG43" s="212"/>
      <c r="CH43" s="212"/>
      <c r="CI43" s="212"/>
      <c r="CJ43" s="212"/>
      <c r="CK43" s="212"/>
      <c r="CL43" s="212"/>
      <c r="CM43" s="212"/>
      <c r="CN43" s="212"/>
      <c r="CO43" s="212"/>
      <c r="CP43" s="212"/>
      <c r="CQ43" s="212"/>
      <c r="CR43" s="212"/>
      <c r="CS43" s="212"/>
      <c r="CT43" s="212"/>
      <c r="CU43" s="212"/>
    </row>
    <row r="44" spans="3:106" ht="11.25" customHeight="1">
      <c r="C44" s="1" t="s">
        <v>321</v>
      </c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35"/>
      <c r="AP44" s="135"/>
      <c r="AQ44" s="135"/>
      <c r="AR44" s="135"/>
      <c r="AS44" s="135"/>
      <c r="AT44" s="135"/>
      <c r="AU44" s="135"/>
      <c r="AV44" s="135"/>
      <c r="AW44" s="135"/>
      <c r="AX44" s="135"/>
      <c r="AY44" s="135"/>
      <c r="AZ44" s="135"/>
      <c r="BA44" s="135"/>
      <c r="BB44" s="135"/>
      <c r="BC44" s="135"/>
      <c r="BD44" s="135"/>
      <c r="BE44" s="135"/>
      <c r="BF44" s="135"/>
      <c r="BG44" s="135"/>
      <c r="BM44" s="135" t="s">
        <v>322</v>
      </c>
      <c r="BN44" s="135"/>
      <c r="BO44" s="135"/>
      <c r="BP44" s="135"/>
      <c r="BQ44" s="135"/>
      <c r="BR44" s="135"/>
      <c r="BS44" s="135"/>
      <c r="BT44" s="135"/>
      <c r="BU44" s="135"/>
      <c r="BV44" s="135"/>
      <c r="BW44" s="135"/>
      <c r="BX44" s="135"/>
      <c r="BY44" s="135"/>
      <c r="BZ44" s="135"/>
      <c r="CA44" s="135"/>
      <c r="CB44" s="135"/>
      <c r="CC44" s="135"/>
      <c r="CD44" s="135"/>
      <c r="CE44" s="135"/>
      <c r="CF44" s="135"/>
      <c r="CG44" s="135"/>
      <c r="CH44" s="135"/>
      <c r="CI44" s="135"/>
      <c r="CJ44" s="135"/>
      <c r="CK44" s="135"/>
      <c r="CL44" s="135"/>
      <c r="CM44" s="135"/>
      <c r="CN44" s="135"/>
      <c r="CO44" s="135"/>
      <c r="CP44" s="135"/>
      <c r="CQ44" s="135"/>
      <c r="CR44" s="135"/>
      <c r="CS44" s="135"/>
      <c r="CT44" s="135"/>
      <c r="CU44" s="135"/>
      <c r="CV44" s="135"/>
      <c r="CW44" s="135"/>
      <c r="CX44" s="135"/>
      <c r="CY44" s="135"/>
      <c r="CZ44" s="135"/>
      <c r="DA44" s="135"/>
      <c r="DB44" s="135"/>
    </row>
    <row r="45" spans="3:112" ht="9.75" customHeight="1">
      <c r="C45" s="1" t="s">
        <v>323</v>
      </c>
      <c r="T45" s="211"/>
      <c r="U45" s="211"/>
      <c r="V45" s="211"/>
      <c r="W45" s="211"/>
      <c r="X45" s="211"/>
      <c r="Y45" s="211"/>
      <c r="Z45" s="211"/>
      <c r="AA45" s="211"/>
      <c r="AB45" s="210" t="s">
        <v>319</v>
      </c>
      <c r="AC45" s="210"/>
      <c r="AD45" s="210"/>
      <c r="AE45" s="210"/>
      <c r="AF45" s="210"/>
      <c r="AG45" s="210"/>
      <c r="AH45" s="210"/>
      <c r="AI45" s="210"/>
      <c r="AJ45" s="210"/>
      <c r="AK45" s="210"/>
      <c r="AL45" s="210"/>
      <c r="AM45" s="210"/>
      <c r="AN45" s="210"/>
      <c r="AO45" s="210"/>
      <c r="AP45" s="210"/>
      <c r="AQ45" s="210"/>
      <c r="AR45" s="210"/>
      <c r="AS45" s="210"/>
      <c r="AT45" s="210"/>
      <c r="AU45" s="210"/>
      <c r="AV45" s="210"/>
      <c r="AW45" s="210"/>
      <c r="AX45" s="210"/>
      <c r="AY45" s="210"/>
      <c r="AZ45" s="210"/>
      <c r="BA45" s="210"/>
      <c r="BB45" s="210"/>
      <c r="BC45" s="210"/>
      <c r="BD45" s="210"/>
      <c r="BE45" s="210"/>
      <c r="BF45" s="210"/>
      <c r="BG45" s="210"/>
      <c r="BH45" s="211"/>
      <c r="BI45" s="211"/>
      <c r="BJ45" s="211"/>
      <c r="BK45" s="211"/>
      <c r="BL45" s="211"/>
      <c r="BM45" s="210" t="s">
        <v>324</v>
      </c>
      <c r="BN45" s="210"/>
      <c r="BO45" s="210"/>
      <c r="BP45" s="210"/>
      <c r="BQ45" s="210"/>
      <c r="BR45" s="210"/>
      <c r="BS45" s="210"/>
      <c r="BT45" s="210"/>
      <c r="BU45" s="210"/>
      <c r="BV45" s="210"/>
      <c r="BW45" s="210"/>
      <c r="BX45" s="210"/>
      <c r="BY45" s="210"/>
      <c r="BZ45" s="210"/>
      <c r="CA45" s="210"/>
      <c r="CB45" s="210"/>
      <c r="CC45" s="210"/>
      <c r="CD45" s="210"/>
      <c r="CE45" s="210"/>
      <c r="CF45" s="210"/>
      <c r="CG45" s="210"/>
      <c r="CH45" s="210"/>
      <c r="CI45" s="210"/>
      <c r="CJ45" s="210"/>
      <c r="CK45" s="210"/>
      <c r="CL45" s="210"/>
      <c r="CM45" s="210"/>
      <c r="CN45" s="210"/>
      <c r="CO45" s="210"/>
      <c r="CP45" s="210"/>
      <c r="CQ45" s="210"/>
      <c r="CR45" s="210"/>
      <c r="CS45" s="210"/>
      <c r="CT45" s="210"/>
      <c r="CU45" s="210"/>
      <c r="CV45" s="210"/>
      <c r="CW45" s="210"/>
      <c r="CX45" s="210"/>
      <c r="CY45" s="210"/>
      <c r="CZ45" s="210"/>
      <c r="DA45" s="210"/>
      <c r="DB45" s="210"/>
      <c r="DC45" s="211"/>
      <c r="DD45" s="211"/>
      <c r="DE45" s="211"/>
      <c r="DF45" s="211"/>
      <c r="DG45" s="211"/>
      <c r="DH45" s="211"/>
    </row>
    <row r="46" spans="1:112" ht="15" customHeight="1">
      <c r="A46" s="20" t="s">
        <v>325</v>
      </c>
      <c r="B46" s="20"/>
      <c r="T46" s="211"/>
      <c r="U46" s="211"/>
      <c r="V46" s="211"/>
      <c r="W46" s="211"/>
      <c r="X46" s="211"/>
      <c r="Y46" s="211"/>
      <c r="Z46" s="211"/>
      <c r="AA46" s="211"/>
      <c r="AB46" s="212"/>
      <c r="AC46" s="212"/>
      <c r="AD46" s="212"/>
      <c r="AE46" s="212"/>
      <c r="AF46" s="212"/>
      <c r="AG46" s="212"/>
      <c r="AH46" s="212"/>
      <c r="AI46" s="212"/>
      <c r="AJ46" s="212"/>
      <c r="AK46" s="212"/>
      <c r="AL46" s="212"/>
      <c r="AM46" s="212"/>
      <c r="AN46" s="212"/>
      <c r="AO46" s="212"/>
      <c r="AP46" s="212"/>
      <c r="AQ46" s="212"/>
      <c r="AR46" s="212"/>
      <c r="AS46" s="212"/>
      <c r="AT46" s="212"/>
      <c r="AU46" s="212"/>
      <c r="AV46" s="212"/>
      <c r="AW46" s="212"/>
      <c r="AX46" s="212"/>
      <c r="AY46" s="212"/>
      <c r="AZ46" s="212"/>
      <c r="BA46" s="212"/>
      <c r="BB46" s="212"/>
      <c r="BC46" s="212"/>
      <c r="BD46" s="212"/>
      <c r="BE46" s="212"/>
      <c r="BF46" s="212"/>
      <c r="BG46" s="212"/>
      <c r="BH46" s="211"/>
      <c r="BI46" s="211"/>
      <c r="BJ46" s="211"/>
      <c r="BK46" s="211"/>
      <c r="BL46" s="211"/>
      <c r="BM46" s="212"/>
      <c r="BN46" s="212"/>
      <c r="BO46" s="212"/>
      <c r="BP46" s="212"/>
      <c r="BQ46" s="212"/>
      <c r="BR46" s="212"/>
      <c r="BS46" s="212"/>
      <c r="BT46" s="212"/>
      <c r="BU46" s="212"/>
      <c r="BV46" s="212"/>
      <c r="BW46" s="212"/>
      <c r="BX46" s="212"/>
      <c r="BY46" s="212"/>
      <c r="BZ46" s="212"/>
      <c r="CA46" s="212"/>
      <c r="CB46" s="212"/>
      <c r="CC46" s="212"/>
      <c r="CD46" s="212"/>
      <c r="CE46" s="212"/>
      <c r="CF46" s="212"/>
      <c r="CG46" s="212"/>
      <c r="CH46" s="212"/>
      <c r="CI46" s="212"/>
      <c r="CJ46" s="212"/>
      <c r="CK46" s="212"/>
      <c r="CL46" s="212"/>
      <c r="CM46" s="212"/>
      <c r="CN46" s="212"/>
      <c r="CO46" s="212"/>
      <c r="CP46" s="212"/>
      <c r="CQ46" s="212"/>
      <c r="CR46" s="212"/>
      <c r="CS46" s="212"/>
      <c r="CT46" s="212"/>
      <c r="CU46" s="212"/>
      <c r="CV46" s="212"/>
      <c r="CW46" s="212"/>
      <c r="CX46" s="212"/>
      <c r="CY46" s="212"/>
      <c r="CZ46" s="212"/>
      <c r="DA46" s="212"/>
      <c r="DB46" s="212"/>
      <c r="DC46" s="211"/>
      <c r="DD46" s="211"/>
      <c r="DE46" s="211"/>
      <c r="DF46" s="211"/>
      <c r="DG46" s="211"/>
      <c r="DH46" s="211"/>
    </row>
    <row r="47" spans="3:112" ht="10.5" customHeight="1">
      <c r="C47" s="1" t="s">
        <v>320</v>
      </c>
      <c r="U47" s="135"/>
      <c r="V47" s="135"/>
      <c r="W47" s="135"/>
      <c r="X47" s="135"/>
      <c r="Y47" s="135"/>
      <c r="Z47" s="135"/>
      <c r="AA47" s="135"/>
      <c r="AB47" s="135"/>
      <c r="AC47" s="135"/>
      <c r="AD47" s="135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35"/>
      <c r="AP47" s="135"/>
      <c r="AQ47" s="135"/>
      <c r="AR47" s="135"/>
      <c r="AS47" s="135"/>
      <c r="AT47" s="135"/>
      <c r="AU47" s="135"/>
      <c r="AV47" s="135"/>
      <c r="AW47" s="135"/>
      <c r="AX47" s="135"/>
      <c r="AY47" s="135"/>
      <c r="AZ47" s="135"/>
      <c r="BF47" s="135" t="s">
        <v>326</v>
      </c>
      <c r="BG47" s="135"/>
      <c r="BH47" s="135"/>
      <c r="BI47" s="135"/>
      <c r="BJ47" s="135"/>
      <c r="BK47" s="135"/>
      <c r="BL47" s="135"/>
      <c r="BM47" s="135"/>
      <c r="BN47" s="135"/>
      <c r="BO47" s="135"/>
      <c r="BP47" s="135"/>
      <c r="BQ47" s="135"/>
      <c r="BR47" s="135"/>
      <c r="BS47" s="135"/>
      <c r="BT47" s="135"/>
      <c r="BU47" s="135"/>
      <c r="BV47" s="135"/>
      <c r="BW47" s="135"/>
      <c r="BX47" s="135"/>
      <c r="BY47" s="135"/>
      <c r="BZ47" s="135"/>
      <c r="CA47" s="135"/>
      <c r="CB47" s="135"/>
      <c r="CC47" s="135"/>
      <c r="CD47" s="135"/>
      <c r="CE47" s="135"/>
      <c r="CF47" s="135"/>
      <c r="CG47" s="135"/>
      <c r="CH47" s="135"/>
      <c r="CI47" s="135"/>
      <c r="CJ47" s="135"/>
      <c r="CK47" s="135"/>
      <c r="CL47" s="135"/>
      <c r="CM47" s="135"/>
      <c r="CN47" s="135"/>
      <c r="CO47" s="135"/>
      <c r="CP47" s="135"/>
      <c r="CQ47" s="135"/>
      <c r="CR47" s="135"/>
      <c r="CS47" s="135"/>
      <c r="CT47" s="135"/>
      <c r="CU47" s="135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11"/>
      <c r="DH47" s="211"/>
    </row>
    <row r="48" spans="1:112" ht="18" customHeight="1">
      <c r="A48" s="213"/>
      <c r="B48" s="214"/>
      <c r="C48" s="211"/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  <c r="U48" s="210" t="s">
        <v>319</v>
      </c>
      <c r="V48" s="210"/>
      <c r="W48" s="210"/>
      <c r="X48" s="210"/>
      <c r="Y48" s="210"/>
      <c r="Z48" s="210"/>
      <c r="AA48" s="210"/>
      <c r="AB48" s="210"/>
      <c r="AC48" s="210"/>
      <c r="AD48" s="210"/>
      <c r="AE48" s="210"/>
      <c r="AF48" s="210"/>
      <c r="AG48" s="210"/>
      <c r="AH48" s="210"/>
      <c r="AI48" s="210"/>
      <c r="AJ48" s="210"/>
      <c r="AK48" s="210"/>
      <c r="AL48" s="210"/>
      <c r="AM48" s="210"/>
      <c r="AN48" s="210"/>
      <c r="AO48" s="210"/>
      <c r="AP48" s="210"/>
      <c r="AQ48" s="210"/>
      <c r="AR48" s="210"/>
      <c r="AS48" s="210"/>
      <c r="AT48" s="210"/>
      <c r="AU48" s="210"/>
      <c r="AV48" s="210"/>
      <c r="AW48" s="210"/>
      <c r="AX48" s="210"/>
      <c r="AY48" s="210"/>
      <c r="AZ48" s="210"/>
      <c r="BA48" s="211"/>
      <c r="BB48" s="211"/>
      <c r="BC48" s="211"/>
      <c r="BD48" s="211"/>
      <c r="BE48" s="211"/>
      <c r="BF48" s="210" t="s">
        <v>324</v>
      </c>
      <c r="BG48" s="210"/>
      <c r="BH48" s="210"/>
      <c r="BI48" s="210"/>
      <c r="BJ48" s="210"/>
      <c r="BK48" s="210"/>
      <c r="BL48" s="210"/>
      <c r="BM48" s="210"/>
      <c r="BN48" s="210"/>
      <c r="BO48" s="210"/>
      <c r="BP48" s="210"/>
      <c r="BQ48" s="210"/>
      <c r="BR48" s="210"/>
      <c r="BS48" s="210"/>
      <c r="BT48" s="210"/>
      <c r="BU48" s="210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210"/>
      <c r="CK48" s="210"/>
      <c r="CL48" s="210"/>
      <c r="CM48" s="210"/>
      <c r="CN48" s="210"/>
      <c r="CO48" s="210"/>
      <c r="CP48" s="210"/>
      <c r="CQ48" s="210"/>
      <c r="CR48" s="210"/>
      <c r="CS48" s="210"/>
      <c r="CT48" s="210"/>
      <c r="CU48" s="210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11"/>
      <c r="DH48" s="211"/>
    </row>
    <row r="49" spans="1:49" ht="18" customHeight="1">
      <c r="A49" s="215"/>
      <c r="B49" s="5"/>
      <c r="AW49" s="216"/>
    </row>
    <row r="50" spans="1:112" s="209" customFormat="1" ht="18" customHeight="1">
      <c r="A50" s="217"/>
      <c r="B50" s="218"/>
      <c r="C50" s="20" t="s">
        <v>325</v>
      </c>
      <c r="D50" s="20"/>
      <c r="E50" s="219" t="s">
        <v>327</v>
      </c>
      <c r="F50" s="219"/>
      <c r="G50" s="219"/>
      <c r="H50" s="219"/>
      <c r="I50" s="5" t="s">
        <v>325</v>
      </c>
      <c r="J50" s="5"/>
      <c r="K50" s="8" t="s">
        <v>5</v>
      </c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5">
        <v>2017</v>
      </c>
      <c r="AJ50" s="5"/>
      <c r="AK50" s="5"/>
      <c r="AL50" s="5"/>
      <c r="AM50" s="220"/>
      <c r="AN50" s="220"/>
      <c r="AO50" s="1" t="s">
        <v>328</v>
      </c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</sheetData>
  <sheetProtection selectLockedCells="1" selectUnlockedCells="1"/>
  <mergeCells count="227">
    <mergeCell ref="CL1:DC1"/>
    <mergeCell ref="A2:DC2"/>
    <mergeCell ref="A4:AJ4"/>
    <mergeCell ref="AK4:AP4"/>
    <mergeCell ref="AQ4:BF4"/>
    <mergeCell ref="BG4:BY4"/>
    <mergeCell ref="BZ4:CN4"/>
    <mergeCell ref="CO4:DC4"/>
    <mergeCell ref="A5:AJ5"/>
    <mergeCell ref="AK5:AP5"/>
    <mergeCell ref="AQ5:BF5"/>
    <mergeCell ref="BG5:BY5"/>
    <mergeCell ref="BZ5:CN5"/>
    <mergeCell ref="CO5:DC5"/>
    <mergeCell ref="B6:AJ6"/>
    <mergeCell ref="AK6:AP6"/>
    <mergeCell ref="AQ6:BF6"/>
    <mergeCell ref="BG6:BY6"/>
    <mergeCell ref="BZ6:CN6"/>
    <mergeCell ref="CO6:DC6"/>
    <mergeCell ref="B7:AJ7"/>
    <mergeCell ref="AK7:AP7"/>
    <mergeCell ref="AQ7:BF7"/>
    <mergeCell ref="BG7:BY7"/>
    <mergeCell ref="BZ7:CN7"/>
    <mergeCell ref="CO7:DC7"/>
    <mergeCell ref="B8:AJ8"/>
    <mergeCell ref="AK8:AP8"/>
    <mergeCell ref="AQ8:BF8"/>
    <mergeCell ref="BG8:BY8"/>
    <mergeCell ref="BZ8:CN8"/>
    <mergeCell ref="CO8:DC8"/>
    <mergeCell ref="B9:AJ9"/>
    <mergeCell ref="AK9:AP10"/>
    <mergeCell ref="AQ9:BF10"/>
    <mergeCell ref="BG9:BY10"/>
    <mergeCell ref="BZ9:CN10"/>
    <mergeCell ref="CO9:DC10"/>
    <mergeCell ref="B10:AJ10"/>
    <mergeCell ref="B11:AJ11"/>
    <mergeCell ref="AK11:AP11"/>
    <mergeCell ref="AQ11:BF11"/>
    <mergeCell ref="BG11:BY11"/>
    <mergeCell ref="BZ11:CN11"/>
    <mergeCell ref="CO11:DC11"/>
    <mergeCell ref="B12:AJ12"/>
    <mergeCell ref="AK12:AP12"/>
    <mergeCell ref="AQ12:BF12"/>
    <mergeCell ref="BG12:BY12"/>
    <mergeCell ref="BZ12:CN12"/>
    <mergeCell ref="CO12:DC12"/>
    <mergeCell ref="B13:AJ13"/>
    <mergeCell ref="AK13:AP13"/>
    <mergeCell ref="AQ13:BF13"/>
    <mergeCell ref="BG13:BY13"/>
    <mergeCell ref="BZ13:CN13"/>
    <mergeCell ref="CO13:DC13"/>
    <mergeCell ref="B14:AJ14"/>
    <mergeCell ref="AK14:AP14"/>
    <mergeCell ref="AQ14:BF14"/>
    <mergeCell ref="BG14:BY14"/>
    <mergeCell ref="BZ14:CN14"/>
    <mergeCell ref="CO14:DC14"/>
    <mergeCell ref="B15:AJ15"/>
    <mergeCell ref="AK15:AP15"/>
    <mergeCell ref="AQ15:BF15"/>
    <mergeCell ref="BG15:BY15"/>
    <mergeCell ref="BZ15:CN15"/>
    <mergeCell ref="CO15:DC15"/>
    <mergeCell ref="B16:AJ16"/>
    <mergeCell ref="AK16:AP17"/>
    <mergeCell ref="AQ16:BF17"/>
    <mergeCell ref="BG16:BY17"/>
    <mergeCell ref="BZ16:CN17"/>
    <mergeCell ref="CO16:DC17"/>
    <mergeCell ref="B17:AJ17"/>
    <mergeCell ref="B18:AJ18"/>
    <mergeCell ref="AK18:AP18"/>
    <mergeCell ref="AQ18:BF18"/>
    <mergeCell ref="BG18:BY18"/>
    <mergeCell ref="BZ18:CN18"/>
    <mergeCell ref="CO18:DC18"/>
    <mergeCell ref="B19:AJ19"/>
    <mergeCell ref="AK19:AP19"/>
    <mergeCell ref="AQ19:BF19"/>
    <mergeCell ref="BG19:BY19"/>
    <mergeCell ref="BZ19:CN19"/>
    <mergeCell ref="CO19:DC19"/>
    <mergeCell ref="B20:AJ20"/>
    <mergeCell ref="AK20:AP20"/>
    <mergeCell ref="AQ20:BF20"/>
    <mergeCell ref="BG20:BY20"/>
    <mergeCell ref="BZ20:CN20"/>
    <mergeCell ref="CO20:DC20"/>
    <mergeCell ref="B21:AJ21"/>
    <mergeCell ref="AK21:AP21"/>
    <mergeCell ref="AQ21:BF21"/>
    <mergeCell ref="BG21:BY21"/>
    <mergeCell ref="BZ21:CN21"/>
    <mergeCell ref="CO21:DC21"/>
    <mergeCell ref="B22:AJ22"/>
    <mergeCell ref="AK22:AP22"/>
    <mergeCell ref="AQ22:BF22"/>
    <mergeCell ref="BG22:BY22"/>
    <mergeCell ref="BZ22:CN22"/>
    <mergeCell ref="CO22:DC22"/>
    <mergeCell ref="B23:AJ23"/>
    <mergeCell ref="AK23:AP23"/>
    <mergeCell ref="AQ23:BF23"/>
    <mergeCell ref="BG23:BY23"/>
    <mergeCell ref="BZ23:CN23"/>
    <mergeCell ref="CO23:DC23"/>
    <mergeCell ref="B24:AJ24"/>
    <mergeCell ref="AK24:AP24"/>
    <mergeCell ref="AQ24:BF24"/>
    <mergeCell ref="BG24:BY24"/>
    <mergeCell ref="BZ24:CN24"/>
    <mergeCell ref="CO24:DC24"/>
    <mergeCell ref="B25:AJ25"/>
    <mergeCell ref="AK25:AP25"/>
    <mergeCell ref="AQ25:BF25"/>
    <mergeCell ref="BG25:BY25"/>
    <mergeCell ref="BZ25:CN25"/>
    <mergeCell ref="CO25:DC25"/>
    <mergeCell ref="B26:AJ26"/>
    <mergeCell ref="AK26:AP26"/>
    <mergeCell ref="AQ26:BF26"/>
    <mergeCell ref="BG26:BY26"/>
    <mergeCell ref="BZ26:CN26"/>
    <mergeCell ref="CO26:DC26"/>
    <mergeCell ref="B27:AJ27"/>
    <mergeCell ref="AK27:AP27"/>
    <mergeCell ref="AQ27:BF27"/>
    <mergeCell ref="BG27:BY27"/>
    <mergeCell ref="BZ27:CN27"/>
    <mergeCell ref="CO27:DC27"/>
    <mergeCell ref="B28:AJ28"/>
    <mergeCell ref="AK28:AP28"/>
    <mergeCell ref="AQ28:BF28"/>
    <mergeCell ref="BG28:BY28"/>
    <mergeCell ref="BZ28:CN28"/>
    <mergeCell ref="CO28:DC28"/>
    <mergeCell ref="B29:AJ29"/>
    <mergeCell ref="AK29:AP29"/>
    <mergeCell ref="AQ29:BF29"/>
    <mergeCell ref="BG29:BY29"/>
    <mergeCell ref="BZ29:CN29"/>
    <mergeCell ref="CO29:DC29"/>
    <mergeCell ref="B30:AJ30"/>
    <mergeCell ref="AK30:AP30"/>
    <mergeCell ref="AQ30:BF30"/>
    <mergeCell ref="BG30:BY30"/>
    <mergeCell ref="BZ30:CN30"/>
    <mergeCell ref="CO30:DC30"/>
    <mergeCell ref="B31:AJ31"/>
    <mergeCell ref="AK31:AP31"/>
    <mergeCell ref="AQ31:BF31"/>
    <mergeCell ref="BG31:BY31"/>
    <mergeCell ref="BZ31:CN31"/>
    <mergeCell ref="CO31:DC31"/>
    <mergeCell ref="B32:AJ32"/>
    <mergeCell ref="AK32:AP32"/>
    <mergeCell ref="AQ32:BF32"/>
    <mergeCell ref="BG32:BY32"/>
    <mergeCell ref="BZ32:CN32"/>
    <mergeCell ref="CO32:DC32"/>
    <mergeCell ref="B33:AJ33"/>
    <mergeCell ref="AK33:AP33"/>
    <mergeCell ref="AQ33:BF33"/>
    <mergeCell ref="BG33:BY33"/>
    <mergeCell ref="BZ33:CN33"/>
    <mergeCell ref="CO33:DC33"/>
    <mergeCell ref="B34:AJ34"/>
    <mergeCell ref="AK34:AP34"/>
    <mergeCell ref="AQ34:BF34"/>
    <mergeCell ref="BG34:BY34"/>
    <mergeCell ref="BZ34:CN34"/>
    <mergeCell ref="CO34:DC34"/>
    <mergeCell ref="B35:AJ35"/>
    <mergeCell ref="AK35:AP35"/>
    <mergeCell ref="AQ35:BF35"/>
    <mergeCell ref="BG35:BY35"/>
    <mergeCell ref="BZ35:CN35"/>
    <mergeCell ref="CO35:DC35"/>
    <mergeCell ref="B36:AJ36"/>
    <mergeCell ref="AK36:AP36"/>
    <mergeCell ref="AQ36:BF36"/>
    <mergeCell ref="BG36:BY36"/>
    <mergeCell ref="BZ36:CN36"/>
    <mergeCell ref="CO36:DC36"/>
    <mergeCell ref="B37:AJ37"/>
    <mergeCell ref="AK37:AP37"/>
    <mergeCell ref="AQ37:BF37"/>
    <mergeCell ref="BG37:BY37"/>
    <mergeCell ref="BZ37:CN37"/>
    <mergeCell ref="CO37:DC37"/>
    <mergeCell ref="B38:AJ38"/>
    <mergeCell ref="AK38:AP38"/>
    <mergeCell ref="AQ38:BF38"/>
    <mergeCell ref="BG38:BY38"/>
    <mergeCell ref="BZ38:CN38"/>
    <mergeCell ref="CO38:DC38"/>
    <mergeCell ref="B39:AJ39"/>
    <mergeCell ref="AK39:AP39"/>
    <mergeCell ref="AQ39:BF39"/>
    <mergeCell ref="BG39:BY39"/>
    <mergeCell ref="BZ39:CN39"/>
    <mergeCell ref="CO39:DC39"/>
    <mergeCell ref="U41:AZ41"/>
    <mergeCell ref="BF41:CU41"/>
    <mergeCell ref="U42:AZ42"/>
    <mergeCell ref="BF42:CU42"/>
    <mergeCell ref="AB44:BG44"/>
    <mergeCell ref="BM44:DB44"/>
    <mergeCell ref="AB45:BG45"/>
    <mergeCell ref="BM45:DB45"/>
    <mergeCell ref="A46:B46"/>
    <mergeCell ref="U47:AZ47"/>
    <mergeCell ref="BF47:CU47"/>
    <mergeCell ref="U48:AZ48"/>
    <mergeCell ref="BF48:CU48"/>
    <mergeCell ref="C50:D50"/>
    <mergeCell ref="E50:H50"/>
    <mergeCell ref="I50:J50"/>
    <mergeCell ref="K50:AH50"/>
    <mergeCell ref="AI50:AL50"/>
    <mergeCell ref="AM50:AN50"/>
  </mergeCells>
  <printOptions/>
  <pageMargins left="0.35" right="0.25972222222222224" top="0.5902777777777778" bottom="0.39375" header="0.19652777777777777" footer="0.5118055555555555"/>
  <pageSetup horizontalDpi="300" verticalDpi="300" orientation="portrait" paperSize="9" scale="94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2017-10-02T08:12:13Z</dcterms:modified>
  <cp:category/>
  <cp:version/>
  <cp:contentType/>
  <cp:contentStatus/>
  <cp:revision>94</cp:revision>
</cp:coreProperties>
</file>